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5F88A502-6E50-49CF-8D1F-D09F8FFE59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ADINUKAI" sheetId="11" r:id="rId1"/>
    <sheet name="VAIKAI" sheetId="7" r:id="rId2"/>
    <sheet name="JAUNUČIAI" sheetId="5" r:id="rId3"/>
    <sheet name="JAUNIAI" sheetId="6" r:id="rId4"/>
  </sheets>
  <definedNames>
    <definedName name="_xlnm.Print_Area" localSheetId="3">JAUNIAI!$A$1:$Q$12</definedName>
    <definedName name="_xlnm.Print_Area" localSheetId="2">JAUNUČIAI!$A$1:$P$15</definedName>
    <definedName name="_xlnm.Print_Area" localSheetId="0">PRADINUKAI!$A$1:$O$13</definedName>
    <definedName name="_xlnm.Print_Area" localSheetId="1">VAIKAI!$A$1:$O$14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5" l="1"/>
  <c r="N8" i="6"/>
  <c r="O8" i="6" s="1"/>
  <c r="P8" i="6" s="1"/>
  <c r="N7" i="6"/>
  <c r="O7" i="6" s="1"/>
  <c r="P7" i="6" s="1"/>
  <c r="P6" i="6"/>
  <c r="O6" i="6"/>
  <c r="N6" i="6"/>
  <c r="L9" i="11" l="1"/>
  <c r="M9" i="11" s="1"/>
  <c r="N9" i="11" s="1"/>
  <c r="L8" i="11"/>
  <c r="M8" i="11" s="1"/>
  <c r="N8" i="11" s="1"/>
  <c r="L7" i="11"/>
  <c r="M7" i="11" s="1"/>
  <c r="N7" i="11" s="1"/>
  <c r="M6" i="11"/>
  <c r="N6" i="11" s="1"/>
  <c r="L6" i="11"/>
  <c r="L10" i="7" l="1"/>
  <c r="M10" i="7" s="1"/>
  <c r="N10" i="7" s="1"/>
  <c r="L9" i="7"/>
  <c r="M9" i="7" s="1"/>
  <c r="N9" i="7" s="1"/>
  <c r="M8" i="7"/>
  <c r="N8" i="7" s="1"/>
  <c r="L8" i="7"/>
  <c r="L7" i="7"/>
  <c r="M7" i="7" s="1"/>
  <c r="N7" i="7" s="1"/>
  <c r="N6" i="7"/>
  <c r="M6" i="7"/>
  <c r="M8" i="5" l="1"/>
  <c r="N8" i="5" s="1"/>
  <c r="O8" i="5" s="1"/>
  <c r="M9" i="5"/>
  <c r="N9" i="5" s="1"/>
  <c r="O9" i="5" s="1"/>
  <c r="M11" i="5"/>
  <c r="N11" i="5" s="1"/>
  <c r="O11" i="5" s="1"/>
  <c r="N7" i="5"/>
  <c r="O7" i="5" s="1"/>
  <c r="M10" i="5"/>
  <c r="N10" i="5" s="1"/>
  <c r="O10" i="5" s="1"/>
  <c r="M6" i="5"/>
  <c r="N6" i="5" s="1"/>
  <c r="L6" i="7"/>
  <c r="O6" i="5" l="1"/>
</calcChain>
</file>

<file path=xl/sharedStrings.xml><?xml version="1.0" encoding="utf-8"?>
<sst xmlns="http://schemas.openxmlformats.org/spreadsheetml/2006/main" count="122" uniqueCount="58">
  <si>
    <t>Komandos pavadinimas</t>
  </si>
  <si>
    <t>Laikas</t>
  </si>
  <si>
    <t>Baudų laikas</t>
  </si>
  <si>
    <t>Bendras laikas</t>
  </si>
  <si>
    <t>Vieta</t>
  </si>
  <si>
    <t>Paskelbimo laikas:</t>
  </si>
  <si>
    <t>Oro perkėla</t>
  </si>
  <si>
    <t>Baudų skaičius</t>
  </si>
  <si>
    <t>Nusileidimas</t>
  </si>
  <si>
    <t>Pelkė</t>
  </si>
  <si>
    <t>Mazgai</t>
  </si>
  <si>
    <t>Pakilimas</t>
  </si>
  <si>
    <t>VIETA</t>
  </si>
  <si>
    <t xml:space="preserve"> bendras laikas</t>
  </si>
  <si>
    <r>
      <rPr>
        <b/>
        <i/>
        <sz val="12"/>
        <color theme="1"/>
        <rFont val="Times New Roman"/>
        <family val="1"/>
      </rPr>
      <t>Jaunučių</t>
    </r>
    <r>
      <rPr>
        <i/>
        <sz val="12"/>
        <color theme="1"/>
        <rFont val="Times New Roman"/>
        <family val="1"/>
      </rPr>
      <t xml:space="preserve"> amžiaus grupės protokolas</t>
    </r>
  </si>
  <si>
    <r>
      <rPr>
        <b/>
        <i/>
        <sz val="12"/>
        <color theme="1"/>
        <rFont val="Times New Roman"/>
        <family val="1"/>
      </rPr>
      <t>Jaunių</t>
    </r>
    <r>
      <rPr>
        <i/>
        <sz val="12"/>
        <color theme="1"/>
        <rFont val="Times New Roman"/>
        <family val="1"/>
      </rPr>
      <t>amžiaus grupės protokolas</t>
    </r>
  </si>
  <si>
    <t>Eil. Nr.</t>
  </si>
  <si>
    <r>
      <rPr>
        <b/>
        <i/>
        <sz val="12"/>
        <color theme="1"/>
        <rFont val="Times New Roman"/>
        <family val="1"/>
      </rPr>
      <t>Vaikų</t>
    </r>
    <r>
      <rPr>
        <i/>
        <sz val="12"/>
        <color theme="1"/>
        <rFont val="Times New Roman"/>
        <family val="1"/>
      </rPr>
      <t xml:space="preserve"> amžiaus grupės protokolas</t>
    </r>
  </si>
  <si>
    <t>Buomas</t>
  </si>
  <si>
    <t>Lygiagretės virvės</t>
  </si>
  <si>
    <t>Vyr. varžybų teisėjas: Sigitas Žudys</t>
  </si>
  <si>
    <t>1 bauda =</t>
  </si>
  <si>
    <t>Diulferis</t>
  </si>
  <si>
    <r>
      <rPr>
        <b/>
        <i/>
        <sz val="12"/>
        <color theme="1"/>
        <rFont val="Times New Roman"/>
        <family val="1"/>
        <charset val="186"/>
      </rPr>
      <t>Pradinukų</t>
    </r>
    <r>
      <rPr>
        <i/>
        <sz val="12"/>
        <color theme="1"/>
        <rFont val="Times New Roman"/>
        <family val="1"/>
      </rPr>
      <t xml:space="preserve"> amžiaus grupės protokolas</t>
    </r>
  </si>
  <si>
    <t>Šalies mokinių turizmo technikos varžybos uždarose patalpose</t>
  </si>
  <si>
    <t>Vyr. sekretorė: Greta Žudytė</t>
  </si>
  <si>
    <t>Neštuvai</t>
  </si>
  <si>
    <t>Nusileidimas diulferiu</t>
  </si>
  <si>
    <t>Sienelės traversas</t>
  </si>
  <si>
    <t xml:space="preserve"> </t>
  </si>
  <si>
    <t>Oro perkėla aukštyn</t>
  </si>
  <si>
    <t>Sienelė</t>
  </si>
  <si>
    <t>Nusileidimas suoliuku</t>
  </si>
  <si>
    <t>Krovinys</t>
  </si>
  <si>
    <t>"RAGUVA 2023"</t>
  </si>
  <si>
    <t>Buoas</t>
  </si>
  <si>
    <t>Švytuoklė</t>
  </si>
  <si>
    <r>
      <t xml:space="preserve">Vilniaus JTC "Rimiečiai"
</t>
    </r>
    <r>
      <rPr>
        <sz val="12"/>
        <rFont val="Times New Roman"/>
        <family val="1"/>
      </rPr>
      <t>(Kseniya Arlovich, Kamilla Malinauskaitė, Simonas Raškauskas, Hleb Rabinin)</t>
    </r>
  </si>
  <si>
    <r>
      <rPr>
        <b/>
        <sz val="12"/>
        <rFont val="Times New Roman"/>
        <family val="1"/>
        <charset val="186"/>
      </rPr>
      <t xml:space="preserve">Vilniaus JTC "Rimiečiai"
</t>
    </r>
    <r>
      <rPr>
        <sz val="12"/>
        <rFont val="Times New Roman"/>
        <family val="1"/>
        <charset val="186"/>
      </rPr>
      <t>(Kira Selivanova, Nikita Moskalenko-Šuškevič, Marija Noskova, Veronika Savčenko)</t>
    </r>
  </si>
  <si>
    <r>
      <t xml:space="preserve">Panevėžio r. Raguvos gimnazija
</t>
    </r>
    <r>
      <rPr>
        <sz val="12"/>
        <rFont val="Times New Roman"/>
        <family val="1"/>
      </rPr>
      <t>(Gabrielė Padelevičiūtė, Eglė Dranickaitė, Dangė Kupčinskaitė, Miražas Kupčinskas)</t>
    </r>
  </si>
  <si>
    <r>
      <rPr>
        <b/>
        <sz val="12"/>
        <color theme="1"/>
        <rFont val="Times New Roman"/>
        <family val="1"/>
      </rPr>
      <t>Panevėžio MN "Klajūnas" I</t>
    </r>
    <r>
      <rPr>
        <sz val="12"/>
        <color theme="1"/>
        <rFont val="Times New Roman"/>
        <family val="1"/>
      </rPr>
      <t xml:space="preserve">
(Fausta Bruneikaitė, Melita Kalvaitytė, Goda Grobovaitė, Oskaras Bielskis)</t>
    </r>
  </si>
  <si>
    <r>
      <rPr>
        <b/>
        <sz val="12"/>
        <rFont val="Times New Roman"/>
        <family val="1"/>
        <charset val="186"/>
      </rPr>
      <t xml:space="preserve">Panevėžio MN "Klajūnas" II
</t>
    </r>
    <r>
      <rPr>
        <sz val="12"/>
        <rFont val="Times New Roman"/>
        <family val="1"/>
        <charset val="186"/>
      </rPr>
      <t>(Jonas Kastrickas, Ieva Jurjevaitė, Roberta Grimaliauskaitė, Aivaras Dulkė)</t>
    </r>
  </si>
  <si>
    <r>
      <t xml:space="preserve">Panevėžio moksleivių namų "Klajūnas" I 
</t>
    </r>
    <r>
      <rPr>
        <sz val="12"/>
        <rFont val="Times New Roman"/>
        <family val="1"/>
      </rPr>
      <t>(Emilija Staškevičiūtė, Gustė Grubinskaitė, Roneta Nerlikaitė, Lukas Žukauskas)</t>
    </r>
  </si>
  <si>
    <r>
      <t xml:space="preserve">Panevėžio moksleivių namų "Klajūnas" II
</t>
    </r>
    <r>
      <rPr>
        <sz val="12"/>
        <rFont val="Times New Roman"/>
        <family val="1"/>
      </rPr>
      <t>(Liepa Narbutaitė, Auksuolė Lisauskaitė, Medeina Gokaitė, Vilius Mikeliavičius)</t>
    </r>
  </si>
  <si>
    <r>
      <rPr>
        <b/>
        <sz val="12"/>
        <rFont val="Times New Roman"/>
        <family val="1"/>
        <charset val="186"/>
      </rPr>
      <t xml:space="preserve">Panevėžio r. Raguvos gimnazija I
</t>
    </r>
    <r>
      <rPr>
        <sz val="12"/>
        <rFont val="Times New Roman"/>
        <family val="1"/>
        <charset val="186"/>
      </rPr>
      <t>(Jonas Juškevičius, Domininkas Kuoja, Aleksandra Pupkova, Tauras Kupčinskas)</t>
    </r>
  </si>
  <si>
    <r>
      <rPr>
        <b/>
        <sz val="12"/>
        <rFont val="Times New Roman"/>
        <family val="1"/>
      </rPr>
      <t>Vilniaus JTC  „Ekstremalai“</t>
    </r>
    <r>
      <rPr>
        <sz val="12"/>
        <rFont val="Times New Roman"/>
        <family val="1"/>
      </rPr>
      <t xml:space="preserve">
(Juozas Augulis, Marija Ambrozevič, Bernadeta Stanaitytė, Milana Loskutova)</t>
    </r>
  </si>
  <si>
    <r>
      <t xml:space="preserve">Vilniaus JTC "ŽYGŪNIETIS"
</t>
    </r>
    <r>
      <rPr>
        <sz val="12"/>
        <rFont val="Times New Roman"/>
        <family val="1"/>
      </rPr>
      <t>(Gintarė Tomkevičiūtė, Rusnė Baranauskaitė, Ugnė Mickutė, Liutauras Korla)</t>
    </r>
  </si>
  <si>
    <r>
      <rPr>
        <b/>
        <sz val="12"/>
        <rFont val="Times New Roman"/>
        <family val="1"/>
      </rPr>
      <t>Vilniaus jaunųjų turistų centras "Rimiečiai"</t>
    </r>
    <r>
      <rPr>
        <sz val="12"/>
        <rFont val="Times New Roman"/>
        <family val="1"/>
        <charset val="186"/>
      </rPr>
      <t xml:space="preserve">
</t>
    </r>
    <r>
      <rPr>
        <sz val="12"/>
        <rFont val="Times New Roman"/>
        <family val="1"/>
      </rPr>
      <t>(Aleksandr Lisovskij, Pavel Lukashevich, Valerija Voicechevičiūtė, Anika Syrova)</t>
    </r>
  </si>
  <si>
    <r>
      <rPr>
        <b/>
        <sz val="12"/>
        <rFont val="Times New Roman"/>
        <family val="1"/>
      </rPr>
      <t>Šiaulių JTC-2</t>
    </r>
    <r>
      <rPr>
        <sz val="12"/>
        <rFont val="Times New Roman"/>
        <family val="1"/>
        <charset val="186"/>
      </rPr>
      <t xml:space="preserve">
</t>
    </r>
    <r>
      <rPr>
        <sz val="12"/>
        <rFont val="Times New Roman"/>
        <family val="1"/>
      </rPr>
      <t>(Aleksas Gečas, Gustė Varnaitė, Gabrielė Meškaitė, Paula Baublytė)</t>
    </r>
  </si>
  <si>
    <r>
      <rPr>
        <b/>
        <sz val="12"/>
        <color theme="1"/>
        <rFont val="Times New Roman"/>
        <family val="1"/>
      </rPr>
      <t>Vilniaus JTC „Ekstremalai“</t>
    </r>
    <r>
      <rPr>
        <sz val="12"/>
        <color theme="1"/>
        <rFont val="Times New Roman"/>
        <family val="1"/>
      </rPr>
      <t xml:space="preserve">
(Viltė Augulytė, Meda Rinkevičiūtė, Gabrielė Malevskytė, Tadas Ges)</t>
    </r>
  </si>
  <si>
    <r>
      <rPr>
        <b/>
        <sz val="12"/>
        <rFont val="Times New Roman"/>
        <family val="1"/>
        <charset val="186"/>
      </rPr>
      <t xml:space="preserve">Šiaulių JTC-1
</t>
    </r>
    <r>
      <rPr>
        <sz val="12"/>
        <rFont val="Times New Roman"/>
        <family val="1"/>
        <charset val="186"/>
      </rPr>
      <t>(Emilis Kelmelis, Aiste Vaitekuitytė, Jaketerina Viktorija Čirvinskaitė, Jonas Rumbauskas)</t>
    </r>
  </si>
  <si>
    <r>
      <t>Šiaulių JTC</t>
    </r>
    <r>
      <rPr>
        <sz val="12"/>
        <rFont val="Times New Roman"/>
        <family val="1"/>
      </rPr>
      <t xml:space="preserve">
(Justinas Džiugys, Džiugas Jazdauskas, Justina Arcerytė, Tautvydas Vismantas)</t>
    </r>
  </si>
  <si>
    <r>
      <t xml:space="preserve">Šiaulių JTC
</t>
    </r>
    <r>
      <rPr>
        <sz val="12"/>
        <rFont val="Times New Roman"/>
        <family val="1"/>
      </rPr>
      <t>(Martas Gaščiūnas, Kristmantas Čepulis, Justinas Džiugys, Justina Arcerytė)</t>
    </r>
  </si>
  <si>
    <r>
      <rPr>
        <b/>
        <sz val="12"/>
        <rFont val="Times New Roman"/>
        <family val="1"/>
      </rPr>
      <t>Panevėžio raj. Raguvos gimnazija</t>
    </r>
    <r>
      <rPr>
        <sz val="12"/>
        <rFont val="Times New Roman"/>
        <family val="1"/>
        <charset val="186"/>
      </rPr>
      <t xml:space="preserve">
</t>
    </r>
    <r>
      <rPr>
        <sz val="12"/>
        <rFont val="Times New Roman"/>
        <family val="1"/>
      </rPr>
      <t>(Ugnė Silčenkaitė, Artė Čiplytė, Gabrielė Juškaitė, Alanas Čiplys)</t>
    </r>
  </si>
  <si>
    <t>I</t>
  </si>
  <si>
    <t>II</t>
  </si>
  <si>
    <t>III</t>
  </si>
  <si>
    <r>
      <rPr>
        <b/>
        <sz val="12"/>
        <rFont val="Times New Roman"/>
        <family val="1"/>
        <charset val="186"/>
      </rPr>
      <t xml:space="preserve">Panevėžio r. Raguvos gimnazija II
</t>
    </r>
    <r>
      <rPr>
        <sz val="12"/>
        <rFont val="Times New Roman"/>
        <family val="1"/>
        <charset val="186"/>
      </rPr>
      <t>(Titas Acevičius, Titas Kizys, Jonas Juška, Sonata Skodytė)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</si>
</sst>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2"/>
      <color rgb="FF222222"/>
      <name val="Times New Roman"/>
      <family val="1"/>
      <charset val="186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7" tint="-0.499984740745262"/>
      <name val="Times New Roman"/>
      <family val="1"/>
      <charset val="186"/>
    </font>
    <font>
      <b/>
      <sz val="12"/>
      <color rgb="FFFF0000"/>
      <name val="Times New Roman"/>
      <family val="1"/>
    </font>
    <font>
      <b/>
      <sz val="12"/>
      <color rgb="FFFF0000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8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7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4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9" fillId="0" borderId="0" xfId="0" applyFont="1"/>
    <xf numFmtId="0" fontId="5" fillId="0" borderId="0" xfId="0" applyFont="1" applyAlignment="1">
      <alignment vertical="top" wrapText="1"/>
    </xf>
    <xf numFmtId="0" fontId="6" fillId="0" borderId="0" xfId="0" applyFont="1"/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10" xfId="0" applyFont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1" fillId="0" borderId="0" xfId="0" applyFont="1"/>
    <xf numFmtId="0" fontId="2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4" fillId="2" borderId="6" xfId="0" applyFont="1" applyFill="1" applyBorder="1" applyAlignment="1">
      <alignment horizontal="center" vertical="center" textRotation="90"/>
    </xf>
    <xf numFmtId="0" fontId="14" fillId="2" borderId="7" xfId="0" applyFont="1" applyFill="1" applyBorder="1" applyAlignment="1">
      <alignment horizontal="center" vertical="center" textRotation="90"/>
    </xf>
    <xf numFmtId="47" fontId="12" fillId="0" borderId="0" xfId="0" applyNumberFormat="1" applyFont="1" applyAlignment="1">
      <alignment horizontal="left"/>
    </xf>
    <xf numFmtId="0" fontId="2" fillId="0" borderId="16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 textRotation="90"/>
    </xf>
    <xf numFmtId="0" fontId="1" fillId="0" borderId="20" xfId="0" applyFont="1" applyBorder="1" applyAlignment="1">
      <alignment horizontal="center" vertical="center"/>
    </xf>
    <xf numFmtId="0" fontId="7" fillId="0" borderId="0" xfId="0" applyFont="1"/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textRotation="90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textRotation="90"/>
    </xf>
    <xf numFmtId="0" fontId="2" fillId="0" borderId="15" xfId="0" applyFont="1" applyBorder="1" applyAlignment="1">
      <alignment horizontal="center" vertical="center" textRotation="90"/>
    </xf>
    <xf numFmtId="0" fontId="2" fillId="0" borderId="23" xfId="0" applyFont="1" applyBorder="1" applyAlignment="1">
      <alignment horizontal="center" vertical="center" textRotation="90"/>
    </xf>
    <xf numFmtId="47" fontId="1" fillId="0" borderId="21" xfId="0" applyNumberFormat="1" applyFont="1" applyBorder="1" applyAlignment="1">
      <alignment horizontal="center" vertical="center"/>
    </xf>
    <xf numFmtId="47" fontId="1" fillId="0" borderId="1" xfId="0" applyNumberFormat="1" applyFont="1" applyBorder="1" applyAlignment="1">
      <alignment horizontal="center" vertical="center"/>
    </xf>
    <xf numFmtId="47" fontId="1" fillId="0" borderId="4" xfId="0" applyNumberFormat="1" applyFont="1" applyBorder="1" applyAlignment="1">
      <alignment horizontal="center" vertical="center"/>
    </xf>
    <xf numFmtId="47" fontId="1" fillId="0" borderId="2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20" fontId="1" fillId="0" borderId="0" xfId="0" applyNumberFormat="1" applyFont="1" applyAlignment="1">
      <alignment horizontal="left"/>
    </xf>
    <xf numFmtId="0" fontId="1" fillId="0" borderId="3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textRotation="90"/>
    </xf>
    <xf numFmtId="0" fontId="14" fillId="2" borderId="23" xfId="0" applyFont="1" applyFill="1" applyBorder="1" applyAlignment="1">
      <alignment horizontal="center" vertical="center" textRotation="90" wrapText="1"/>
    </xf>
    <xf numFmtId="0" fontId="14" fillId="2" borderId="18" xfId="0" applyFont="1" applyFill="1" applyBorder="1" applyAlignment="1">
      <alignment vertical="center" textRotation="90"/>
    </xf>
    <xf numFmtId="0" fontId="14" fillId="2" borderId="6" xfId="0" applyFont="1" applyFill="1" applyBorder="1" applyAlignment="1">
      <alignment vertical="center" textRotation="90"/>
    </xf>
    <xf numFmtId="0" fontId="14" fillId="2" borderId="7" xfId="0" applyFont="1" applyFill="1" applyBorder="1" applyAlignment="1">
      <alignment vertical="center" textRotation="90"/>
    </xf>
    <xf numFmtId="0" fontId="14" fillId="0" borderId="18" xfId="0" applyFont="1" applyBorder="1" applyAlignment="1">
      <alignment vertical="center" textRotation="90"/>
    </xf>
    <xf numFmtId="0" fontId="14" fillId="2" borderId="6" xfId="0" applyFont="1" applyFill="1" applyBorder="1" applyAlignment="1">
      <alignment vertical="center" textRotation="90" wrapText="1" shrinkToFit="1"/>
    </xf>
    <xf numFmtId="0" fontId="14" fillId="2" borderId="7" xfId="0" applyFont="1" applyFill="1" applyBorder="1" applyAlignment="1">
      <alignment vertical="center" textRotation="90" wrapText="1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7" fontId="1" fillId="0" borderId="10" xfId="0" applyNumberFormat="1" applyFont="1" applyBorder="1" applyAlignment="1">
      <alignment horizontal="center" vertical="center"/>
    </xf>
    <xf numFmtId="47" fontId="1" fillId="0" borderId="9" xfId="0" applyNumberFormat="1" applyFont="1" applyBorder="1" applyAlignment="1">
      <alignment horizontal="center" vertical="center"/>
    </xf>
    <xf numFmtId="47" fontId="1" fillId="0" borderId="3" xfId="0" applyNumberFormat="1" applyFont="1" applyBorder="1" applyAlignment="1">
      <alignment horizontal="center" vertical="center"/>
    </xf>
    <xf numFmtId="47" fontId="1" fillId="0" borderId="19" xfId="0" applyNumberFormat="1" applyFont="1" applyBorder="1" applyAlignment="1">
      <alignment horizontal="center" vertical="center"/>
    </xf>
    <xf numFmtId="47" fontId="1" fillId="0" borderId="5" xfId="0" applyNumberFormat="1" applyFont="1" applyBorder="1" applyAlignment="1">
      <alignment horizontal="center" vertical="center"/>
    </xf>
    <xf numFmtId="47" fontId="1" fillId="0" borderId="20" xfId="0" applyNumberFormat="1" applyFont="1" applyBorder="1" applyAlignment="1">
      <alignment horizontal="center" vertical="center"/>
    </xf>
    <xf numFmtId="21" fontId="1" fillId="0" borderId="2" xfId="0" applyNumberFormat="1" applyFont="1" applyBorder="1" applyAlignment="1">
      <alignment horizontal="center" vertical="center"/>
    </xf>
    <xf numFmtId="21" fontId="1" fillId="0" borderId="10" xfId="0" applyNumberFormat="1" applyFont="1" applyBorder="1" applyAlignment="1">
      <alignment horizontal="center" vertical="center"/>
    </xf>
    <xf numFmtId="21" fontId="1" fillId="0" borderId="3" xfId="0" applyNumberFormat="1" applyFont="1" applyBorder="1" applyAlignment="1">
      <alignment horizontal="center" vertical="center"/>
    </xf>
    <xf numFmtId="21" fontId="1" fillId="0" borderId="19" xfId="0" applyNumberFormat="1" applyFont="1" applyBorder="1" applyAlignment="1">
      <alignment horizontal="center" vertical="center"/>
    </xf>
    <xf numFmtId="21" fontId="10" fillId="0" borderId="10" xfId="0" applyNumberFormat="1" applyFont="1" applyBorder="1" applyAlignment="1">
      <alignment horizontal="center" vertical="center"/>
    </xf>
    <xf numFmtId="21" fontId="10" fillId="0" borderId="3" xfId="0" applyNumberFormat="1" applyFont="1" applyBorder="1" applyAlignment="1">
      <alignment horizontal="center" vertical="center"/>
    </xf>
    <xf numFmtId="21" fontId="10" fillId="0" borderId="19" xfId="0" applyNumberFormat="1" applyFont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21" fontId="10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textRotation="90"/>
    </xf>
    <xf numFmtId="0" fontId="15" fillId="0" borderId="6" xfId="0" applyFont="1" applyBorder="1" applyAlignment="1">
      <alignment horizontal="center" vertical="center" textRotation="90"/>
    </xf>
    <xf numFmtId="0" fontId="15" fillId="0" borderId="7" xfId="0" applyFont="1" applyBorder="1" applyAlignment="1">
      <alignment horizontal="center" vertical="center" textRotation="90"/>
    </xf>
    <xf numFmtId="0" fontId="15" fillId="0" borderId="6" xfId="0" applyFont="1" applyBorder="1" applyAlignment="1">
      <alignment vertical="center" textRotation="90"/>
    </xf>
    <xf numFmtId="0" fontId="15" fillId="0" borderId="18" xfId="0" applyFont="1" applyBorder="1" applyAlignment="1">
      <alignment horizontal="center" vertical="center" textRotation="90"/>
    </xf>
    <xf numFmtId="0" fontId="15" fillId="0" borderId="26" xfId="0" applyFont="1" applyBorder="1" applyAlignment="1">
      <alignment horizontal="center" vertical="center" textRotation="90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textRotation="90" wrapText="1"/>
    </xf>
    <xf numFmtId="47" fontId="1" fillId="0" borderId="3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7" fontId="1" fillId="0" borderId="2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21" fontId="10" fillId="0" borderId="5" xfId="0" applyNumberFormat="1" applyFont="1" applyBorder="1" applyAlignment="1">
      <alignment horizontal="center" vertical="center"/>
    </xf>
    <xf numFmtId="21" fontId="10" fillId="0" borderId="20" xfId="0" applyNumberFormat="1" applyFont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17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3" fillId="0" borderId="13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2" fillId="3" borderId="28" xfId="0" applyFont="1" applyFill="1" applyBorder="1" applyAlignment="1">
      <alignment horizontal="center" vertical="center"/>
    </xf>
    <xf numFmtId="0" fontId="22" fillId="3" borderId="2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3"/>
  <sheetViews>
    <sheetView tabSelected="1" topLeftCell="A3" zoomScale="85" zoomScaleNormal="85" zoomScalePageLayoutView="40" workbookViewId="0">
      <selection activeCell="M14" sqref="M14"/>
    </sheetView>
  </sheetViews>
  <sheetFormatPr defaultRowHeight="15" x14ac:dyDescent="0.25"/>
  <cols>
    <col min="1" max="1" width="4.7109375" customWidth="1"/>
    <col min="2" max="2" width="88.5703125" customWidth="1"/>
    <col min="3" max="6" width="3.85546875" bestFit="1" customWidth="1"/>
    <col min="7" max="7" width="3.85546875" customWidth="1"/>
    <col min="8" max="10" width="3.85546875" bestFit="1" customWidth="1"/>
    <col min="11" max="11" width="12.140625" customWidth="1"/>
    <col min="12" max="12" width="4.7109375" customWidth="1"/>
    <col min="13" max="14" width="12.28515625" customWidth="1"/>
    <col min="15" max="15" width="7.140625" customWidth="1"/>
  </cols>
  <sheetData>
    <row r="1" spans="1:34" ht="15.75" x14ac:dyDescent="0.25">
      <c r="A1" s="131" t="s">
        <v>24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"/>
      <c r="Q1" s="1"/>
    </row>
    <row r="2" spans="1:34" ht="15.75" x14ac:dyDescent="0.25">
      <c r="A2" s="132" t="s">
        <v>34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8"/>
      <c r="Q2" s="18"/>
    </row>
    <row r="3" spans="1:3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34" ht="16.5" thickBot="1" x14ac:dyDescent="0.3">
      <c r="A4" s="135" t="s">
        <v>23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42"/>
      <c r="Q4" s="42"/>
    </row>
    <row r="5" spans="1:34" ht="95.25" customHeight="1" thickBot="1" x14ac:dyDescent="0.3">
      <c r="A5" s="53" t="s">
        <v>16</v>
      </c>
      <c r="B5" s="54" t="s">
        <v>0</v>
      </c>
      <c r="C5" s="40" t="s">
        <v>9</v>
      </c>
      <c r="D5" s="33" t="s">
        <v>18</v>
      </c>
      <c r="E5" s="33" t="s">
        <v>10</v>
      </c>
      <c r="F5" s="33" t="s">
        <v>36</v>
      </c>
      <c r="G5" s="33" t="s">
        <v>11</v>
      </c>
      <c r="H5" s="33" t="s">
        <v>6</v>
      </c>
      <c r="I5" s="55" t="s">
        <v>8</v>
      </c>
      <c r="J5" s="34" t="s">
        <v>26</v>
      </c>
      <c r="K5" s="57" t="s">
        <v>1</v>
      </c>
      <c r="L5" s="56" t="s">
        <v>7</v>
      </c>
      <c r="M5" s="56" t="s">
        <v>2</v>
      </c>
      <c r="N5" s="58" t="s">
        <v>3</v>
      </c>
      <c r="O5" s="36" t="s">
        <v>4</v>
      </c>
      <c r="P5" s="10"/>
      <c r="Q5" s="10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s="15" customFormat="1" ht="49.5" customHeight="1" x14ac:dyDescent="0.25">
      <c r="A6" s="75">
        <v>1</v>
      </c>
      <c r="B6" s="119" t="s">
        <v>53</v>
      </c>
      <c r="C6" s="74"/>
      <c r="D6" s="17">
        <v>3</v>
      </c>
      <c r="E6" s="17"/>
      <c r="F6" s="17">
        <v>3</v>
      </c>
      <c r="G6" s="17"/>
      <c r="H6" s="17"/>
      <c r="I6" s="17"/>
      <c r="J6" s="39"/>
      <c r="K6" s="89">
        <v>3.4141203703703699E-3</v>
      </c>
      <c r="L6" s="17">
        <f>SUM(C6:J6)</f>
        <v>6</v>
      </c>
      <c r="M6" s="90">
        <f>L6*$M$13</f>
        <v>2.0833333333333333E-3</v>
      </c>
      <c r="N6" s="115">
        <f>K6+M6</f>
        <v>5.4974537037037032E-3</v>
      </c>
      <c r="O6" s="129" t="s">
        <v>54</v>
      </c>
      <c r="P6" s="51"/>
      <c r="Q6" s="51"/>
    </row>
    <row r="7" spans="1:34" s="15" customFormat="1" ht="49.5" customHeight="1" x14ac:dyDescent="0.25">
      <c r="A7" s="13">
        <v>2</v>
      </c>
      <c r="B7" s="124" t="s">
        <v>47</v>
      </c>
      <c r="C7" s="60">
        <v>16</v>
      </c>
      <c r="D7" s="14">
        <v>6</v>
      </c>
      <c r="E7" s="14"/>
      <c r="F7" s="14">
        <v>12</v>
      </c>
      <c r="G7" s="14">
        <v>2</v>
      </c>
      <c r="H7" s="14">
        <v>2</v>
      </c>
      <c r="I7" s="14">
        <v>3</v>
      </c>
      <c r="J7" s="38">
        <v>4</v>
      </c>
      <c r="K7" s="91">
        <v>1.3857407407407409E-2</v>
      </c>
      <c r="L7" s="14">
        <f t="shared" ref="L7:L9" si="0">SUM(C7:J7)</f>
        <v>45</v>
      </c>
      <c r="M7" s="69">
        <f t="shared" ref="M7:M9" si="1">L7*$M$13</f>
        <v>1.5625E-2</v>
      </c>
      <c r="N7" s="70">
        <f t="shared" ref="N7:N9" si="2">K7+M7</f>
        <v>2.9482407407407409E-2</v>
      </c>
      <c r="O7" s="88">
        <v>4</v>
      </c>
      <c r="P7" s="51"/>
      <c r="Q7" s="51"/>
    </row>
    <row r="8" spans="1:34" s="15" customFormat="1" ht="49.5" customHeight="1" x14ac:dyDescent="0.25">
      <c r="A8" s="13">
        <v>3</v>
      </c>
      <c r="B8" s="124" t="s">
        <v>48</v>
      </c>
      <c r="C8" s="60">
        <v>24</v>
      </c>
      <c r="D8" s="14">
        <v>9</v>
      </c>
      <c r="E8" s="14"/>
      <c r="F8" s="14">
        <v>9</v>
      </c>
      <c r="G8" s="14"/>
      <c r="H8" s="14"/>
      <c r="I8" s="14"/>
      <c r="J8" s="38"/>
      <c r="K8" s="91">
        <v>8.2009259259259257E-3</v>
      </c>
      <c r="L8" s="14">
        <f t="shared" si="0"/>
        <v>42</v>
      </c>
      <c r="M8" s="69">
        <f t="shared" si="1"/>
        <v>1.4583333333333334E-2</v>
      </c>
      <c r="N8" s="70">
        <f t="shared" si="2"/>
        <v>2.2784259259259261E-2</v>
      </c>
      <c r="O8" s="130" t="s">
        <v>56</v>
      </c>
      <c r="P8" s="51"/>
      <c r="Q8" s="51"/>
    </row>
    <row r="9" spans="1:34" s="15" customFormat="1" ht="49.5" customHeight="1" thickBot="1" x14ac:dyDescent="0.3">
      <c r="A9" s="59">
        <v>4</v>
      </c>
      <c r="B9" s="118" t="s">
        <v>50</v>
      </c>
      <c r="C9" s="61">
        <v>16</v>
      </c>
      <c r="D9" s="22">
        <v>9</v>
      </c>
      <c r="E9" s="22"/>
      <c r="F9" s="22">
        <v>9</v>
      </c>
      <c r="G9" s="22">
        <v>4</v>
      </c>
      <c r="H9" s="22">
        <v>4</v>
      </c>
      <c r="I9" s="22"/>
      <c r="J9" s="41"/>
      <c r="K9" s="92">
        <v>7.0537037037037044E-3</v>
      </c>
      <c r="L9" s="22">
        <f>SUM(C9:J9)</f>
        <v>42</v>
      </c>
      <c r="M9" s="93">
        <f t="shared" si="1"/>
        <v>1.4583333333333334E-2</v>
      </c>
      <c r="N9" s="94">
        <f t="shared" si="2"/>
        <v>2.1637037037037038E-2</v>
      </c>
      <c r="O9" s="141" t="s">
        <v>55</v>
      </c>
      <c r="P9" s="51"/>
      <c r="Q9" s="51"/>
    </row>
    <row r="10" spans="1:34" ht="15.75" customHeight="1" x14ac:dyDescent="0.25">
      <c r="A10" s="4"/>
      <c r="B10" s="9"/>
      <c r="C10" s="1"/>
      <c r="D10" s="1"/>
      <c r="E10" s="2"/>
      <c r="F10" s="2"/>
      <c r="G10" s="2"/>
      <c r="H10" s="2"/>
      <c r="I10" s="1"/>
      <c r="J10" s="1"/>
      <c r="K10" s="1"/>
      <c r="L10" s="1"/>
      <c r="M10" s="1"/>
      <c r="N10" s="1"/>
      <c r="O10" s="18"/>
      <c r="P10" s="10"/>
      <c r="Q10" s="10"/>
    </row>
    <row r="11" spans="1:34" ht="15.75" x14ac:dyDescent="0.25">
      <c r="A11" s="4"/>
      <c r="B11" s="134" t="s">
        <v>25</v>
      </c>
      <c r="C11" s="134"/>
      <c r="D11" s="1"/>
      <c r="E11" s="2"/>
      <c r="F11" s="2"/>
      <c r="G11" s="2"/>
      <c r="H11" s="2"/>
      <c r="I11" s="1"/>
      <c r="J11" s="1"/>
      <c r="L11" s="72" t="s">
        <v>5</v>
      </c>
      <c r="M11" s="73">
        <v>0.53125</v>
      </c>
      <c r="N11" s="1"/>
      <c r="O11" s="18"/>
      <c r="P11" s="10"/>
      <c r="Q11" s="10"/>
    </row>
    <row r="12" spans="1:34" ht="6.75" customHeight="1" x14ac:dyDescent="0.25">
      <c r="A12" s="4"/>
      <c r="B12" s="9"/>
      <c r="C12" s="1"/>
      <c r="D12" s="1"/>
      <c r="E12" s="2"/>
      <c r="F12" s="2"/>
      <c r="G12" s="2"/>
      <c r="H12" s="2"/>
      <c r="I12" s="1"/>
      <c r="J12" s="1"/>
      <c r="K12" s="1"/>
      <c r="L12" s="1"/>
      <c r="M12" s="1"/>
      <c r="N12" s="1"/>
      <c r="O12" s="18"/>
      <c r="P12" s="10"/>
      <c r="Q12" s="10"/>
    </row>
    <row r="13" spans="1:34" ht="15.75" x14ac:dyDescent="0.25">
      <c r="A13" s="4"/>
      <c r="B13" s="9" t="s">
        <v>20</v>
      </c>
      <c r="C13" s="1"/>
      <c r="D13" s="1"/>
      <c r="E13" s="2"/>
      <c r="F13" s="2"/>
      <c r="G13" s="2"/>
      <c r="H13" s="2"/>
      <c r="I13" s="1"/>
      <c r="J13" s="1"/>
      <c r="K13" s="133" t="s">
        <v>21</v>
      </c>
      <c r="L13" s="133"/>
      <c r="M13" s="35">
        <v>3.4722222222222224E-4</v>
      </c>
      <c r="N13" s="1"/>
      <c r="O13" s="18"/>
    </row>
  </sheetData>
  <mergeCells count="5">
    <mergeCell ref="A1:O1"/>
    <mergeCell ref="A2:O2"/>
    <mergeCell ref="K13:L13"/>
    <mergeCell ref="B11:C11"/>
    <mergeCell ref="A4:O4"/>
  </mergeCells>
  <pageMargins left="0.7" right="0.7" top="0.75" bottom="0.75" header="0.3" footer="0.3"/>
  <pageSetup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5"/>
  <sheetViews>
    <sheetView topLeftCell="A5" zoomScale="85" zoomScaleNormal="85" zoomScalePageLayoutView="40" workbookViewId="0">
      <selection activeCell="A6" sqref="A6:XFD6"/>
    </sheetView>
  </sheetViews>
  <sheetFormatPr defaultRowHeight="15.75" x14ac:dyDescent="0.25"/>
  <cols>
    <col min="1" max="1" width="5.28515625" style="4" customWidth="1"/>
    <col min="2" max="2" width="97.140625" style="9" customWidth="1"/>
    <col min="3" max="4" width="3.85546875" style="1" bestFit="1" customWidth="1"/>
    <col min="5" max="5" width="3.85546875" style="2" bestFit="1" customWidth="1"/>
    <col min="6" max="6" width="3.85546875" style="2" customWidth="1"/>
    <col min="7" max="7" width="3.85546875" style="2" bestFit="1" customWidth="1"/>
    <col min="8" max="8" width="3.85546875" style="1" bestFit="1" customWidth="1"/>
    <col min="9" max="10" width="3.85546875" style="1" customWidth="1"/>
    <col min="11" max="11" width="12.140625" style="1" customWidth="1"/>
    <col min="12" max="12" width="4.7109375" style="1" customWidth="1"/>
    <col min="13" max="14" width="12.28515625" style="1" customWidth="1"/>
    <col min="15" max="15" width="7.140625" style="18" customWidth="1"/>
    <col min="16" max="16" width="12.28515625" style="10" customWidth="1"/>
    <col min="17" max="17" width="7.140625" style="10" customWidth="1"/>
    <col min="18" max="19" width="9.140625" style="10"/>
    <col min="20" max="20" width="29.5703125" style="10" customWidth="1"/>
    <col min="21" max="16384" width="9.140625" style="10"/>
  </cols>
  <sheetData>
    <row r="1" spans="1:20" ht="18" customHeight="1" x14ac:dyDescent="0.25">
      <c r="A1" s="131" t="s">
        <v>24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"/>
      <c r="Q1" s="1"/>
    </row>
    <row r="2" spans="1:20" ht="18" customHeight="1" x14ac:dyDescent="0.25">
      <c r="A2" s="132" t="s">
        <v>34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8"/>
      <c r="Q2" s="18"/>
      <c r="S2" s="11"/>
    </row>
    <row r="3" spans="1:20" ht="18" customHeight="1" x14ac:dyDescent="0.25">
      <c r="A3" s="1"/>
      <c r="B3" s="1"/>
      <c r="E3" s="1"/>
      <c r="F3" s="1"/>
      <c r="G3" s="1"/>
      <c r="O3" s="1"/>
      <c r="P3" s="1"/>
      <c r="Q3" s="1"/>
      <c r="S3" s="11"/>
    </row>
    <row r="4" spans="1:20" ht="18" customHeight="1" thickBot="1" x14ac:dyDescent="0.3">
      <c r="A4" s="136" t="s">
        <v>17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42"/>
      <c r="Q4" s="42"/>
      <c r="R4" s="12"/>
      <c r="S4" s="11"/>
    </row>
    <row r="5" spans="1:20" ht="83.25" thickBot="1" x14ac:dyDescent="0.3">
      <c r="A5" s="53" t="s">
        <v>16</v>
      </c>
      <c r="B5" s="54" t="s">
        <v>0</v>
      </c>
      <c r="C5" s="105" t="s">
        <v>9</v>
      </c>
      <c r="D5" s="106" t="s">
        <v>35</v>
      </c>
      <c r="E5" s="106" t="s">
        <v>10</v>
      </c>
      <c r="F5" s="106" t="s">
        <v>36</v>
      </c>
      <c r="G5" s="107" t="s">
        <v>11</v>
      </c>
      <c r="H5" s="108" t="s">
        <v>6</v>
      </c>
      <c r="I5" s="109" t="s">
        <v>8</v>
      </c>
      <c r="J5" s="110" t="s">
        <v>26</v>
      </c>
      <c r="K5" s="111" t="s">
        <v>1</v>
      </c>
      <c r="L5" s="56" t="s">
        <v>7</v>
      </c>
      <c r="M5" s="56" t="s">
        <v>2</v>
      </c>
      <c r="N5" s="112" t="s">
        <v>3</v>
      </c>
      <c r="O5" s="36" t="s">
        <v>4</v>
      </c>
      <c r="R5" s="12"/>
      <c r="S5" s="11"/>
    </row>
    <row r="6" spans="1:20" s="51" customFormat="1" ht="50.25" customHeight="1" x14ac:dyDescent="0.25">
      <c r="A6" s="75">
        <v>1</v>
      </c>
      <c r="B6" s="117" t="s">
        <v>57</v>
      </c>
      <c r="C6" s="25">
        <v>6</v>
      </c>
      <c r="D6" s="17"/>
      <c r="E6" s="17"/>
      <c r="F6" s="17">
        <v>3</v>
      </c>
      <c r="G6" s="17">
        <v>2</v>
      </c>
      <c r="H6" s="17"/>
      <c r="I6" s="17"/>
      <c r="J6" s="39"/>
      <c r="K6" s="113">
        <v>3.1869212962962958E-3</v>
      </c>
      <c r="L6" s="17">
        <f>SUM(C6:J6)</f>
        <v>11</v>
      </c>
      <c r="M6" s="90">
        <f>L6*$M$14</f>
        <v>1.273148148148148E-3</v>
      </c>
      <c r="N6" s="115">
        <f>K6+M6</f>
        <v>4.4600694444444436E-3</v>
      </c>
      <c r="O6" s="129" t="s">
        <v>55</v>
      </c>
      <c r="R6" s="52"/>
      <c r="S6" s="16"/>
    </row>
    <row r="7" spans="1:20" s="51" customFormat="1" ht="50.25" customHeight="1" x14ac:dyDescent="0.25">
      <c r="A7" s="13">
        <v>2</v>
      </c>
      <c r="B7" s="123" t="s">
        <v>44</v>
      </c>
      <c r="C7" s="104">
        <v>2</v>
      </c>
      <c r="D7" s="14"/>
      <c r="E7" s="14"/>
      <c r="F7" s="14"/>
      <c r="G7" s="14"/>
      <c r="H7" s="14"/>
      <c r="I7" s="14"/>
      <c r="J7" s="38"/>
      <c r="K7" s="68">
        <v>2.8501157407407412E-3</v>
      </c>
      <c r="L7" s="14">
        <f t="shared" ref="L7:L10" si="0">SUM(C7:J7)</f>
        <v>2</v>
      </c>
      <c r="M7" s="69">
        <f t="shared" ref="M7:M10" si="1">L7*$M$14</f>
        <v>2.3148148148148146E-4</v>
      </c>
      <c r="N7" s="70">
        <f t="shared" ref="N7:N10" si="2">K7+M7</f>
        <v>3.0815972222222225E-3</v>
      </c>
      <c r="O7" s="130" t="s">
        <v>54</v>
      </c>
      <c r="R7" s="52"/>
      <c r="S7" s="16"/>
    </row>
    <row r="8" spans="1:20" s="51" customFormat="1" ht="50.25" customHeight="1" x14ac:dyDescent="0.25">
      <c r="A8" s="13">
        <v>3</v>
      </c>
      <c r="B8" s="123" t="s">
        <v>40</v>
      </c>
      <c r="C8" s="104">
        <v>10</v>
      </c>
      <c r="D8" s="14">
        <v>3</v>
      </c>
      <c r="E8" s="14"/>
      <c r="F8" s="14">
        <v>6</v>
      </c>
      <c r="G8" s="14">
        <v>1</v>
      </c>
      <c r="H8" s="14"/>
      <c r="I8" s="14"/>
      <c r="J8" s="38"/>
      <c r="K8" s="68">
        <v>3.7894675925925925E-3</v>
      </c>
      <c r="L8" s="14">
        <f t="shared" si="0"/>
        <v>20</v>
      </c>
      <c r="M8" s="69">
        <f t="shared" si="1"/>
        <v>2.3148148148148147E-3</v>
      </c>
      <c r="N8" s="70">
        <f t="shared" si="2"/>
        <v>6.1042824074074072E-3</v>
      </c>
      <c r="O8" s="88">
        <v>4</v>
      </c>
      <c r="R8" s="52"/>
      <c r="S8" s="16"/>
    </row>
    <row r="9" spans="1:20" s="51" customFormat="1" ht="50.25" customHeight="1" x14ac:dyDescent="0.25">
      <c r="A9" s="13">
        <v>4</v>
      </c>
      <c r="B9" s="123" t="s">
        <v>41</v>
      </c>
      <c r="C9" s="104">
        <v>4</v>
      </c>
      <c r="D9" s="14">
        <v>3</v>
      </c>
      <c r="E9" s="14"/>
      <c r="F9" s="14"/>
      <c r="G9" s="14"/>
      <c r="H9" s="14"/>
      <c r="I9" s="14"/>
      <c r="J9" s="38"/>
      <c r="K9" s="68">
        <v>5.0509259259259257E-3</v>
      </c>
      <c r="L9" s="14">
        <f t="shared" si="0"/>
        <v>7</v>
      </c>
      <c r="M9" s="69">
        <f t="shared" si="1"/>
        <v>8.1018518518518516E-4</v>
      </c>
      <c r="N9" s="70">
        <f t="shared" si="2"/>
        <v>5.8611111111111112E-3</v>
      </c>
      <c r="O9" s="130" t="s">
        <v>56</v>
      </c>
      <c r="R9" s="52"/>
      <c r="S9" s="16"/>
    </row>
    <row r="10" spans="1:20" s="51" customFormat="1" ht="50.25" customHeight="1" thickBot="1" x14ac:dyDescent="0.3">
      <c r="A10" s="59">
        <v>5</v>
      </c>
      <c r="B10" s="118" t="s">
        <v>38</v>
      </c>
      <c r="C10" s="37">
        <v>12</v>
      </c>
      <c r="D10" s="22">
        <v>3</v>
      </c>
      <c r="E10" s="22">
        <v>3</v>
      </c>
      <c r="F10" s="22">
        <v>12</v>
      </c>
      <c r="G10" s="22">
        <v>6</v>
      </c>
      <c r="H10" s="22"/>
      <c r="I10" s="22">
        <v>12</v>
      </c>
      <c r="J10" s="41"/>
      <c r="K10" s="71">
        <v>7.1990740740740739E-3</v>
      </c>
      <c r="L10" s="22">
        <f t="shared" si="0"/>
        <v>48</v>
      </c>
      <c r="M10" s="93">
        <f t="shared" si="1"/>
        <v>5.5555555555555549E-3</v>
      </c>
      <c r="N10" s="94">
        <f t="shared" si="2"/>
        <v>1.275462962962963E-2</v>
      </c>
      <c r="O10" s="114">
        <v>5</v>
      </c>
      <c r="R10" s="52"/>
      <c r="S10" s="16"/>
    </row>
    <row r="12" spans="1:20" customFormat="1" x14ac:dyDescent="0.25">
      <c r="A12" s="20"/>
      <c r="B12" s="9" t="s">
        <v>25</v>
      </c>
      <c r="C12" s="2"/>
      <c r="D12" s="2"/>
      <c r="E12" s="2"/>
      <c r="F12" s="2"/>
      <c r="G12" s="2"/>
      <c r="H12" s="2"/>
      <c r="I12" s="2"/>
      <c r="J12" s="2"/>
      <c r="K12" s="1"/>
      <c r="L12" s="72" t="s">
        <v>5</v>
      </c>
      <c r="M12" s="73">
        <v>0.49652777777777773</v>
      </c>
      <c r="N12" s="1"/>
      <c r="O12" s="2"/>
      <c r="P12" s="2"/>
      <c r="Q12" s="19"/>
      <c r="R12" s="1"/>
      <c r="T12" s="31"/>
    </row>
    <row r="13" spans="1:20" customFormat="1" ht="8.25" customHeight="1" x14ac:dyDescent="0.25">
      <c r="A13" s="20"/>
      <c r="B13" s="9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9"/>
      <c r="R13" s="1"/>
      <c r="T13" s="30"/>
    </row>
    <row r="14" spans="1:20" customFormat="1" x14ac:dyDescent="0.25">
      <c r="A14" s="20"/>
      <c r="B14" s="9" t="s">
        <v>20</v>
      </c>
      <c r="C14" s="2"/>
      <c r="D14" s="2"/>
      <c r="E14" s="2"/>
      <c r="F14" s="2"/>
      <c r="G14" s="2"/>
      <c r="H14" s="2"/>
      <c r="I14" s="2"/>
      <c r="J14" s="2"/>
      <c r="K14" s="133" t="s">
        <v>21</v>
      </c>
      <c r="L14" s="133"/>
      <c r="M14" s="35">
        <v>1.1574074074074073E-4</v>
      </c>
      <c r="N14" s="1"/>
      <c r="O14" s="18"/>
      <c r="P14" s="2"/>
      <c r="Q14" s="19"/>
      <c r="R14" s="1"/>
      <c r="T14" s="30"/>
    </row>
    <row r="15" spans="1:20" x14ac:dyDescent="0.25">
      <c r="D15" s="2"/>
      <c r="G15" s="1"/>
      <c r="K15" s="10"/>
      <c r="L15" s="10"/>
      <c r="M15" s="10"/>
      <c r="N15" s="18"/>
      <c r="O15" s="10"/>
    </row>
  </sheetData>
  <mergeCells count="4">
    <mergeCell ref="A1:O1"/>
    <mergeCell ref="A2:O2"/>
    <mergeCell ref="K14:L14"/>
    <mergeCell ref="A4:O4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1"/>
  <sheetViews>
    <sheetView topLeftCell="A4" zoomScale="70" zoomScaleNormal="70" zoomScalePageLayoutView="51" workbookViewId="0">
      <selection activeCell="L12" sqref="L12"/>
    </sheetView>
  </sheetViews>
  <sheetFormatPr defaultRowHeight="15.75" x14ac:dyDescent="0.25"/>
  <cols>
    <col min="1" max="1" width="5.28515625" style="20" customWidth="1"/>
    <col min="2" max="2" width="95.85546875" style="9" customWidth="1"/>
    <col min="3" max="5" width="3.85546875" style="2" bestFit="1" customWidth="1"/>
    <col min="6" max="6" width="3.85546875" style="2" customWidth="1"/>
    <col min="7" max="8" width="3.85546875" style="2" bestFit="1" customWidth="1"/>
    <col min="9" max="9" width="3.85546875" style="2" customWidth="1"/>
    <col min="10" max="10" width="3.85546875" style="2" bestFit="1" customWidth="1"/>
    <col min="11" max="11" width="4" style="2" bestFit="1" customWidth="1"/>
    <col min="12" max="12" width="12.140625" style="2" customWidth="1"/>
    <col min="13" max="13" width="4.7109375" style="2" customWidth="1"/>
    <col min="14" max="15" width="12.28515625" style="2" customWidth="1"/>
    <col min="16" max="16" width="7.140625" style="19" customWidth="1"/>
    <col min="17" max="17" width="9.140625" style="1"/>
    <col min="19" max="19" width="29.5703125" customWidth="1"/>
  </cols>
  <sheetData>
    <row r="1" spans="1:19" s="7" customFormat="1" ht="21" customHeight="1" x14ac:dyDescent="0.3">
      <c r="A1" s="131" t="s">
        <v>24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8"/>
      <c r="S1" s="11"/>
    </row>
    <row r="2" spans="1:19" s="7" customFormat="1" ht="21" customHeight="1" x14ac:dyDescent="0.3">
      <c r="A2" s="132" t="s">
        <v>34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8"/>
      <c r="S2" s="11"/>
    </row>
    <row r="3" spans="1:19" s="7" customFormat="1" ht="21" customHeight="1" x14ac:dyDescent="0.3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8"/>
      <c r="S3" s="11"/>
    </row>
    <row r="4" spans="1:19" s="7" customFormat="1" ht="21" customHeight="1" thickBot="1" x14ac:dyDescent="0.35">
      <c r="A4" s="136" t="s">
        <v>14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8"/>
      <c r="S4" s="11"/>
    </row>
    <row r="5" spans="1:19" s="27" customFormat="1" ht="126.75" customHeight="1" thickBot="1" x14ac:dyDescent="0.3">
      <c r="A5" s="62" t="s">
        <v>16</v>
      </c>
      <c r="B5" s="28" t="s">
        <v>0</v>
      </c>
      <c r="C5" s="40" t="s">
        <v>9</v>
      </c>
      <c r="D5" s="33" t="s">
        <v>19</v>
      </c>
      <c r="E5" s="34" t="s">
        <v>30</v>
      </c>
      <c r="F5" s="33" t="s">
        <v>27</v>
      </c>
      <c r="G5" s="78" t="s">
        <v>31</v>
      </c>
      <c r="H5" s="33" t="s">
        <v>28</v>
      </c>
      <c r="I5" s="33" t="s">
        <v>27</v>
      </c>
      <c r="J5" s="33" t="s">
        <v>10</v>
      </c>
      <c r="K5" s="79" t="s">
        <v>33</v>
      </c>
      <c r="L5" s="66" t="s">
        <v>1</v>
      </c>
      <c r="M5" s="21" t="s">
        <v>7</v>
      </c>
      <c r="N5" s="21" t="s">
        <v>2</v>
      </c>
      <c r="O5" s="67" t="s">
        <v>13</v>
      </c>
      <c r="P5" s="65" t="s">
        <v>12</v>
      </c>
      <c r="Q5" s="18"/>
      <c r="S5" s="29"/>
    </row>
    <row r="6" spans="1:19" s="15" customFormat="1" ht="45" customHeight="1" x14ac:dyDescent="0.25">
      <c r="A6" s="76">
        <v>1</v>
      </c>
      <c r="B6" s="119" t="s">
        <v>45</v>
      </c>
      <c r="C6" s="25">
        <v>2</v>
      </c>
      <c r="D6" s="17"/>
      <c r="E6" s="17">
        <v>3</v>
      </c>
      <c r="F6" s="17">
        <v>3</v>
      </c>
      <c r="G6" s="17"/>
      <c r="H6" s="17"/>
      <c r="I6" s="17"/>
      <c r="J6" s="17"/>
      <c r="K6" s="39"/>
      <c r="L6" s="99">
        <v>3.3101851851851848E-2</v>
      </c>
      <c r="M6" s="17">
        <f>SUM(C6:K6)</f>
        <v>8</v>
      </c>
      <c r="N6" s="90">
        <f t="shared" ref="N6:N11" si="0">M6*$N$15</f>
        <v>2.7777777777777779E-3</v>
      </c>
      <c r="O6" s="95">
        <f>L6+N6</f>
        <v>3.5879629629629622E-2</v>
      </c>
      <c r="P6" s="142">
        <v>5</v>
      </c>
      <c r="Q6" s="46"/>
      <c r="S6" s="47"/>
    </row>
    <row r="7" spans="1:19" s="49" customFormat="1" ht="45" customHeight="1" x14ac:dyDescent="0.25">
      <c r="A7" s="63">
        <v>2</v>
      </c>
      <c r="B7" s="120" t="s">
        <v>43</v>
      </c>
      <c r="C7" s="43"/>
      <c r="D7" s="44"/>
      <c r="E7" s="44"/>
      <c r="F7" s="44">
        <v>6</v>
      </c>
      <c r="G7" s="44">
        <v>3</v>
      </c>
      <c r="H7" s="44"/>
      <c r="I7" s="44">
        <v>3</v>
      </c>
      <c r="J7" s="44">
        <v>2</v>
      </c>
      <c r="K7" s="45"/>
      <c r="L7" s="100">
        <v>2.7650462962962963E-2</v>
      </c>
      <c r="M7" s="44">
        <f>SUM(C7:L7)</f>
        <v>14.027650462962963</v>
      </c>
      <c r="N7" s="102">
        <f t="shared" si="0"/>
        <v>4.8707119663065849E-3</v>
      </c>
      <c r="O7" s="103">
        <f>L7+N7</f>
        <v>3.252117492926955E-2</v>
      </c>
      <c r="P7" s="144" t="s">
        <v>56</v>
      </c>
      <c r="Q7" s="48"/>
      <c r="S7" s="50"/>
    </row>
    <row r="8" spans="1:19" s="49" customFormat="1" ht="45" customHeight="1" x14ac:dyDescent="0.25">
      <c r="A8" s="63">
        <v>3</v>
      </c>
      <c r="B8" s="120" t="s">
        <v>51</v>
      </c>
      <c r="C8" s="43">
        <v>1</v>
      </c>
      <c r="D8" s="44"/>
      <c r="E8" s="44">
        <v>3</v>
      </c>
      <c r="F8" s="44">
        <v>6</v>
      </c>
      <c r="G8" s="44">
        <v>21</v>
      </c>
      <c r="H8" s="44"/>
      <c r="I8" s="44"/>
      <c r="J8" s="44"/>
      <c r="K8" s="45"/>
      <c r="L8" s="100">
        <v>2.2118055555555557E-2</v>
      </c>
      <c r="M8" s="44">
        <f>SUM(C8:K8)</f>
        <v>31</v>
      </c>
      <c r="N8" s="102">
        <f t="shared" si="0"/>
        <v>1.0763888888888889E-2</v>
      </c>
      <c r="O8" s="103">
        <f>L8+N8</f>
        <v>3.288194444444445E-2</v>
      </c>
      <c r="P8" s="143">
        <v>4</v>
      </c>
      <c r="Q8" s="48"/>
      <c r="S8" s="50"/>
    </row>
    <row r="9" spans="1:19" s="49" customFormat="1" ht="45" customHeight="1" x14ac:dyDescent="0.25">
      <c r="A9" s="63">
        <v>4</v>
      </c>
      <c r="B9" s="120" t="s">
        <v>37</v>
      </c>
      <c r="C9" s="43">
        <v>6</v>
      </c>
      <c r="D9" s="44"/>
      <c r="E9" s="44"/>
      <c r="F9" s="44">
        <v>9</v>
      </c>
      <c r="G9" s="44"/>
      <c r="H9" s="44"/>
      <c r="I9" s="44">
        <v>9</v>
      </c>
      <c r="J9" s="44"/>
      <c r="K9" s="45"/>
      <c r="L9" s="100">
        <v>3.8622685185185184E-2</v>
      </c>
      <c r="M9" s="44">
        <f>SUM(C9:K9)</f>
        <v>24</v>
      </c>
      <c r="N9" s="102">
        <f t="shared" si="0"/>
        <v>8.3333333333333332E-3</v>
      </c>
      <c r="O9" s="103">
        <f>L9+N9</f>
        <v>4.6956018518518515E-2</v>
      </c>
      <c r="P9" s="143">
        <v>6</v>
      </c>
      <c r="Q9" s="48"/>
      <c r="S9" s="50"/>
    </row>
    <row r="10" spans="1:19" s="49" customFormat="1" ht="45" customHeight="1" x14ac:dyDescent="0.25">
      <c r="A10" s="63">
        <v>5</v>
      </c>
      <c r="B10" s="120" t="s">
        <v>42</v>
      </c>
      <c r="C10" s="43">
        <v>2</v>
      </c>
      <c r="D10" s="44"/>
      <c r="E10" s="44"/>
      <c r="F10" s="44"/>
      <c r="G10" s="44">
        <v>2</v>
      </c>
      <c r="H10" s="44"/>
      <c r="I10" s="44">
        <v>3</v>
      </c>
      <c r="J10" s="44"/>
      <c r="K10" s="45"/>
      <c r="L10" s="100">
        <v>1.9976851851851853E-2</v>
      </c>
      <c r="M10" s="44">
        <f t="shared" ref="M10:M11" si="1">SUM(C10:K10)</f>
        <v>7</v>
      </c>
      <c r="N10" s="102">
        <f t="shared" si="0"/>
        <v>2.4305555555555556E-3</v>
      </c>
      <c r="O10" s="103">
        <f t="shared" ref="O10:O11" si="2">L10+N10</f>
        <v>2.2407407407407411E-2</v>
      </c>
      <c r="P10" s="144" t="s">
        <v>55</v>
      </c>
      <c r="Q10" s="48"/>
      <c r="S10" s="50"/>
    </row>
    <row r="11" spans="1:19" s="49" customFormat="1" ht="45" customHeight="1" thickBot="1" x14ac:dyDescent="0.3">
      <c r="A11" s="64">
        <v>6</v>
      </c>
      <c r="B11" s="122" t="s">
        <v>39</v>
      </c>
      <c r="C11" s="125"/>
      <c r="D11" s="77"/>
      <c r="E11" s="77"/>
      <c r="F11" s="77"/>
      <c r="G11" s="77"/>
      <c r="H11" s="77"/>
      <c r="I11" s="77"/>
      <c r="J11" s="77"/>
      <c r="K11" s="126"/>
      <c r="L11" s="101">
        <v>8.7037037037037031E-3</v>
      </c>
      <c r="M11" s="77">
        <f t="shared" si="1"/>
        <v>0</v>
      </c>
      <c r="N11" s="127">
        <f t="shared" si="0"/>
        <v>0</v>
      </c>
      <c r="O11" s="128">
        <f t="shared" si="2"/>
        <v>8.7037037037037031E-3</v>
      </c>
      <c r="P11" s="145" t="s">
        <v>54</v>
      </c>
      <c r="Q11" s="48"/>
      <c r="S11" s="50"/>
    </row>
    <row r="12" spans="1:19" ht="13.5" customHeight="1" x14ac:dyDescent="0.25"/>
    <row r="13" spans="1:19" x14ac:dyDescent="0.25">
      <c r="B13" s="9" t="s">
        <v>25</v>
      </c>
      <c r="M13" s="72" t="s">
        <v>5</v>
      </c>
      <c r="N13" s="73">
        <v>0.71458333333333324</v>
      </c>
      <c r="S13" s="31"/>
    </row>
    <row r="14" spans="1:19" ht="8.25" customHeight="1" x14ac:dyDescent="0.25">
      <c r="S14" s="30"/>
    </row>
    <row r="15" spans="1:19" x14ac:dyDescent="0.25">
      <c r="B15" s="9" t="s">
        <v>20</v>
      </c>
      <c r="K15" s="133" t="s">
        <v>21</v>
      </c>
      <c r="L15" s="133"/>
      <c r="M15" s="133"/>
      <c r="N15" s="35">
        <v>3.4722222222222224E-4</v>
      </c>
      <c r="S15" s="30"/>
    </row>
    <row r="16" spans="1:19" x14ac:dyDescent="0.25">
      <c r="L16" s="3"/>
      <c r="S16" s="31"/>
    </row>
    <row r="17" spans="12:19" x14ac:dyDescent="0.25">
      <c r="L17" s="3"/>
      <c r="S17" s="32"/>
    </row>
    <row r="18" spans="12:19" x14ac:dyDescent="0.25">
      <c r="O18" s="3"/>
      <c r="S18" s="32"/>
    </row>
    <row r="19" spans="12:19" x14ac:dyDescent="0.25">
      <c r="N19" s="3"/>
      <c r="O19" s="3"/>
      <c r="S19" s="32"/>
    </row>
    <row r="20" spans="12:19" x14ac:dyDescent="0.25">
      <c r="N20" s="3"/>
      <c r="O20" s="3"/>
      <c r="S20" s="32"/>
    </row>
    <row r="21" spans="12:19" x14ac:dyDescent="0.25">
      <c r="S21" s="32"/>
    </row>
    <row r="22" spans="12:19" x14ac:dyDescent="0.25">
      <c r="S22" s="32"/>
    </row>
    <row r="23" spans="12:19" x14ac:dyDescent="0.25">
      <c r="S23" s="32"/>
    </row>
    <row r="24" spans="12:19" x14ac:dyDescent="0.25">
      <c r="S24" s="32"/>
    </row>
    <row r="25" spans="12:19" x14ac:dyDescent="0.25">
      <c r="S25" s="32"/>
    </row>
    <row r="26" spans="12:19" x14ac:dyDescent="0.25">
      <c r="S26" s="32"/>
    </row>
    <row r="27" spans="12:19" x14ac:dyDescent="0.25">
      <c r="S27" s="32"/>
    </row>
    <row r="28" spans="12:19" x14ac:dyDescent="0.25">
      <c r="S28" s="32"/>
    </row>
    <row r="29" spans="12:19" x14ac:dyDescent="0.25">
      <c r="S29" s="32"/>
    </row>
    <row r="30" spans="12:19" x14ac:dyDescent="0.25">
      <c r="S30" s="32"/>
    </row>
    <row r="31" spans="12:19" x14ac:dyDescent="0.25">
      <c r="S31" s="31"/>
    </row>
  </sheetData>
  <mergeCells count="5">
    <mergeCell ref="K15:M15"/>
    <mergeCell ref="A1:P1"/>
    <mergeCell ref="A2:P2"/>
    <mergeCell ref="A3:P3"/>
    <mergeCell ref="A4:P4"/>
  </mergeCells>
  <pageMargins left="0.7" right="0.7" top="0.75" bottom="0.75" header="0.3" footer="0.3"/>
  <pageSetup paperSize="9" scale="71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4"/>
  <sheetViews>
    <sheetView topLeftCell="A3" zoomScale="85" zoomScaleNormal="85" workbookViewId="0">
      <selection activeCell="A8" sqref="A8:XFD8"/>
    </sheetView>
  </sheetViews>
  <sheetFormatPr defaultRowHeight="15.75" x14ac:dyDescent="0.25"/>
  <cols>
    <col min="1" max="1" width="5.28515625" style="2" customWidth="1"/>
    <col min="2" max="2" width="96.28515625" style="6" customWidth="1"/>
    <col min="3" max="5" width="3.85546875" style="2" bestFit="1" customWidth="1"/>
    <col min="6" max="6" width="3.85546875" style="2" customWidth="1"/>
    <col min="7" max="8" width="3.85546875" style="2" bestFit="1" customWidth="1"/>
    <col min="9" max="9" width="3.85546875" style="2" customWidth="1"/>
    <col min="10" max="10" width="3.85546875" style="2" bestFit="1" customWidth="1"/>
    <col min="11" max="11" width="4" style="2" bestFit="1" customWidth="1"/>
    <col min="12" max="12" width="4.42578125" style="2" customWidth="1"/>
    <col min="13" max="13" width="12.140625" style="4" customWidth="1"/>
    <col min="14" max="14" width="4.7109375" style="2" customWidth="1"/>
    <col min="15" max="16" width="12.28515625" style="2" customWidth="1"/>
    <col min="17" max="17" width="7.140625" style="2" customWidth="1"/>
    <col min="18" max="18" width="9.140625" style="2"/>
    <col min="19" max="19" width="9.140625" style="1"/>
    <col min="20" max="20" width="29.5703125" customWidth="1"/>
  </cols>
  <sheetData>
    <row r="1" spans="1:20" s="10" customFormat="1" ht="18.75" customHeight="1" x14ac:dyDescent="0.25">
      <c r="A1" s="131" t="s">
        <v>24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2"/>
      <c r="S1" s="1"/>
    </row>
    <row r="2" spans="1:20" s="10" customFormat="1" ht="18.75" customHeight="1" x14ac:dyDescent="0.25">
      <c r="A2" s="132" t="s">
        <v>34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2"/>
      <c r="S2" s="1"/>
    </row>
    <row r="3" spans="1:20" s="10" customFormat="1" ht="18.75" customHeight="1" x14ac:dyDescent="0.25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2"/>
      <c r="S3" s="1"/>
    </row>
    <row r="4" spans="1:20" s="10" customFormat="1" ht="18.75" customHeight="1" thickBot="1" x14ac:dyDescent="0.3">
      <c r="A4" s="136" t="s">
        <v>15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6"/>
      <c r="R4" s="2"/>
      <c r="S4" s="1"/>
    </row>
    <row r="5" spans="1:20" s="26" customFormat="1" ht="129" customHeight="1" thickBot="1" x14ac:dyDescent="0.3">
      <c r="A5" s="28" t="s">
        <v>16</v>
      </c>
      <c r="B5" s="62" t="s">
        <v>0</v>
      </c>
      <c r="C5" s="80" t="s">
        <v>9</v>
      </c>
      <c r="D5" s="81" t="s">
        <v>19</v>
      </c>
      <c r="E5" s="82" t="s">
        <v>30</v>
      </c>
      <c r="F5" s="81" t="s">
        <v>27</v>
      </c>
      <c r="G5" s="83" t="s">
        <v>31</v>
      </c>
      <c r="H5" s="81" t="s">
        <v>28</v>
      </c>
      <c r="I5" s="81" t="s">
        <v>22</v>
      </c>
      <c r="J5" s="81" t="s">
        <v>32</v>
      </c>
      <c r="K5" s="84" t="s">
        <v>10</v>
      </c>
      <c r="L5" s="85" t="s">
        <v>33</v>
      </c>
      <c r="M5" s="57" t="s">
        <v>1</v>
      </c>
      <c r="N5" s="56" t="s">
        <v>7</v>
      </c>
      <c r="O5" s="56" t="s">
        <v>2</v>
      </c>
      <c r="P5" s="58" t="s">
        <v>3</v>
      </c>
      <c r="Q5" s="36" t="s">
        <v>4</v>
      </c>
      <c r="R5" s="23"/>
      <c r="S5" s="24"/>
    </row>
    <row r="6" spans="1:20" s="15" customFormat="1" ht="51" customHeight="1" x14ac:dyDescent="0.25">
      <c r="A6" s="75">
        <v>1</v>
      </c>
      <c r="B6" s="116" t="s">
        <v>46</v>
      </c>
      <c r="C6" s="74">
        <v>4</v>
      </c>
      <c r="D6" s="17">
        <v>6</v>
      </c>
      <c r="E6" s="17">
        <v>3</v>
      </c>
      <c r="F6" s="17">
        <v>6</v>
      </c>
      <c r="G6" s="17"/>
      <c r="H6" s="17">
        <v>3</v>
      </c>
      <c r="I6" s="17"/>
      <c r="J6" s="17">
        <v>3</v>
      </c>
      <c r="K6" s="17"/>
      <c r="L6" s="39"/>
      <c r="M6" s="96">
        <v>2.5752430555555556E-2</v>
      </c>
      <c r="N6" s="17">
        <f>SUM(C6:L6)</f>
        <v>25</v>
      </c>
      <c r="O6" s="90">
        <f>N6*$O$12</f>
        <v>8.6805555555555559E-3</v>
      </c>
      <c r="P6" s="90">
        <f>M6+O6</f>
        <v>3.4432986111111112E-2</v>
      </c>
      <c r="Q6" s="138" t="s">
        <v>55</v>
      </c>
      <c r="R6" s="4"/>
      <c r="S6" s="46"/>
    </row>
    <row r="7" spans="1:20" s="15" customFormat="1" ht="51" customHeight="1" x14ac:dyDescent="0.25">
      <c r="A7" s="86">
        <v>2</v>
      </c>
      <c r="B7" s="120" t="s">
        <v>52</v>
      </c>
      <c r="C7" s="60">
        <v>8</v>
      </c>
      <c r="D7" s="14"/>
      <c r="E7" s="14"/>
      <c r="F7" s="14"/>
      <c r="G7" s="14">
        <v>3</v>
      </c>
      <c r="H7" s="14"/>
      <c r="I7" s="14">
        <v>3</v>
      </c>
      <c r="J7" s="14">
        <v>1</v>
      </c>
      <c r="K7" s="14"/>
      <c r="L7" s="38"/>
      <c r="M7" s="97">
        <v>2.1145949074074074E-2</v>
      </c>
      <c r="N7" s="14">
        <f t="shared" ref="N7:N8" si="0">SUM(C7:L7)</f>
        <v>15</v>
      </c>
      <c r="O7" s="69">
        <f t="shared" ref="O7:O8" si="1">N7*$O$12</f>
        <v>5.2083333333333339E-3</v>
      </c>
      <c r="P7" s="69">
        <f t="shared" ref="P7:P8" si="2">M7+O7</f>
        <v>2.6354282407407406E-2</v>
      </c>
      <c r="Q7" s="139" t="s">
        <v>54</v>
      </c>
      <c r="R7" s="4"/>
      <c r="S7" s="46"/>
    </row>
    <row r="8" spans="1:20" s="15" customFormat="1" ht="51" customHeight="1" thickBot="1" x14ac:dyDescent="0.3">
      <c r="A8" s="87">
        <v>3</v>
      </c>
      <c r="B8" s="121" t="s">
        <v>49</v>
      </c>
      <c r="C8" s="61">
        <v>7</v>
      </c>
      <c r="D8" s="22"/>
      <c r="E8" s="22">
        <v>5</v>
      </c>
      <c r="F8" s="22"/>
      <c r="G8" s="22">
        <v>3</v>
      </c>
      <c r="H8" s="22"/>
      <c r="I8" s="22"/>
      <c r="J8" s="22">
        <v>13</v>
      </c>
      <c r="K8" s="22">
        <v>4</v>
      </c>
      <c r="L8" s="41"/>
      <c r="M8" s="98">
        <v>2.6493171296296292E-2</v>
      </c>
      <c r="N8" s="22">
        <f t="shared" si="0"/>
        <v>32</v>
      </c>
      <c r="O8" s="93">
        <f t="shared" si="1"/>
        <v>1.1111111111111112E-2</v>
      </c>
      <c r="P8" s="93">
        <f t="shared" si="2"/>
        <v>3.7604282407407402E-2</v>
      </c>
      <c r="Q8" s="140" t="s">
        <v>56</v>
      </c>
      <c r="R8" s="4"/>
      <c r="S8" s="46"/>
    </row>
    <row r="9" spans="1:20" x14ac:dyDescent="0.25">
      <c r="P9" s="3"/>
    </row>
    <row r="10" spans="1:20" x14ac:dyDescent="0.25">
      <c r="A10" s="20"/>
      <c r="B10" s="9" t="s">
        <v>25</v>
      </c>
      <c r="M10" s="2"/>
      <c r="N10" s="72" t="s">
        <v>5</v>
      </c>
      <c r="O10" s="73">
        <v>0.55347222222222225</v>
      </c>
      <c r="Q10" s="19"/>
      <c r="R10" s="1"/>
      <c r="S10"/>
      <c r="T10" s="31"/>
    </row>
    <row r="11" spans="1:20" ht="8.25" customHeight="1" x14ac:dyDescent="0.25">
      <c r="A11" s="20"/>
      <c r="B11" s="9"/>
      <c r="M11" s="2"/>
      <c r="O11" s="2" t="s">
        <v>29</v>
      </c>
      <c r="Q11" s="19"/>
      <c r="R11" s="1"/>
      <c r="S11"/>
      <c r="T11" s="30"/>
    </row>
    <row r="12" spans="1:20" x14ac:dyDescent="0.25">
      <c r="A12" s="20"/>
      <c r="B12" s="9" t="s">
        <v>20</v>
      </c>
      <c r="L12" s="133" t="s">
        <v>21</v>
      </c>
      <c r="M12" s="133"/>
      <c r="N12" s="133"/>
      <c r="O12" s="35">
        <v>3.4722222222222224E-4</v>
      </c>
      <c r="Q12" s="19"/>
      <c r="R12" s="1"/>
      <c r="S12"/>
      <c r="T12" s="30"/>
    </row>
    <row r="13" spans="1:20" x14ac:dyDescent="0.25">
      <c r="M13" s="5"/>
      <c r="O13" s="3"/>
    </row>
    <row r="14" spans="1:20" x14ac:dyDescent="0.25">
      <c r="M14" s="5"/>
      <c r="O14" s="3"/>
    </row>
  </sheetData>
  <mergeCells count="5">
    <mergeCell ref="A1:Q1"/>
    <mergeCell ref="A2:Q2"/>
    <mergeCell ref="A3:Q3"/>
    <mergeCell ref="A4:Q4"/>
    <mergeCell ref="L12:N12"/>
  </mergeCells>
  <pageMargins left="0.7" right="0.7" top="0.75" bottom="0.75" header="0.3" footer="0.3"/>
  <pageSetup paperSize="9" scale="69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PRADINUKAI</vt:lpstr>
      <vt:lpstr>VAIKAI</vt:lpstr>
      <vt:lpstr>JAUNUČIAI</vt:lpstr>
      <vt:lpstr>JAUNIAI</vt:lpstr>
      <vt:lpstr>JAUNIAI!Print_Area</vt:lpstr>
      <vt:lpstr>JAUNUČIAI!Print_Area</vt:lpstr>
      <vt:lpstr>PRADINUKAI!Print_Area</vt:lpstr>
      <vt:lpstr>VAIKAI!Print_Area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2023-03-11T16:19:38Z</dcterms:modified>
</cp:coreProperties>
</file>