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630" windowHeight="12615"/>
  </bookViews>
  <sheets>
    <sheet name="PRADINUKAI" sheetId="11" r:id="rId1"/>
    <sheet name="VAIKAI" sheetId="7" r:id="rId2"/>
    <sheet name="JAUNUČIAI PĖSČIŲJŲ" sheetId="5" r:id="rId3"/>
    <sheet name="JAUNIAI PĖSČIŲJŲ" sheetId="6" r:id="rId4"/>
  </sheets>
  <definedNames>
    <definedName name="_xlnm.Print_Area" localSheetId="3">'JAUNIAI PĖSČIŲJŲ'!$A$1:$Q$14</definedName>
    <definedName name="_xlnm.Print_Area" localSheetId="2">'JAUNUČIAI PĖSČIŲJŲ'!$A$1:$Q$12</definedName>
    <definedName name="_xlnm.Print_Area" localSheetId="0">PRADINUKAI!$A$1:$O$14</definedName>
    <definedName name="_xlnm.Print_Area" localSheetId="1">VAIKAI!$A$1:$P$15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1" l="1"/>
  <c r="O11" i="7"/>
  <c r="L6" i="11"/>
  <c r="M8" i="7"/>
  <c r="N8" i="7" s="1"/>
  <c r="O8" i="7" s="1"/>
  <c r="N10" i="6"/>
  <c r="O10" i="6" s="1"/>
  <c r="P10" i="6" s="1"/>
  <c r="N9" i="6"/>
  <c r="O9" i="6" s="1"/>
  <c r="P9" i="6" s="1"/>
  <c r="N8" i="6"/>
  <c r="O8" i="6" s="1"/>
  <c r="P8" i="6" s="1"/>
  <c r="N7" i="6"/>
  <c r="O7" i="6" s="1"/>
  <c r="P7" i="6" s="1"/>
  <c r="M11" i="7"/>
  <c r="N11" i="7" s="1"/>
  <c r="N6" i="5"/>
  <c r="O6" i="5" s="1"/>
  <c r="N7" i="5"/>
  <c r="N8" i="5"/>
  <c r="N6" i="11" l="1"/>
  <c r="L8" i="11"/>
  <c r="M8" i="11" s="1"/>
  <c r="N8" i="11" s="1"/>
  <c r="N6" i="6" l="1"/>
  <c r="O6" i="6" s="1"/>
  <c r="P6" i="6" s="1"/>
  <c r="M6" i="7" l="1"/>
  <c r="N6" i="7" s="1"/>
  <c r="O6" i="7" l="1"/>
  <c r="L10" i="11"/>
  <c r="L7" i="11"/>
  <c r="L9" i="11"/>
  <c r="M7" i="11" l="1"/>
  <c r="N7" i="11" s="1"/>
  <c r="M9" i="11"/>
  <c r="N9" i="11" s="1"/>
  <c r="M10" i="11"/>
  <c r="N10" i="11" s="1"/>
  <c r="M10" i="7"/>
  <c r="N10" i="7" s="1"/>
  <c r="O10" i="7" l="1"/>
  <c r="P6" i="5"/>
  <c r="O7" i="5" l="1"/>
  <c r="P7" i="5" s="1"/>
  <c r="O8" i="5"/>
  <c r="P8" i="5" s="1"/>
  <c r="M7" i="7" l="1"/>
  <c r="N7" i="7" s="1"/>
  <c r="M9" i="7"/>
  <c r="N9" i="7" s="1"/>
  <c r="O9" i="7" l="1"/>
  <c r="O7" i="7"/>
</calcChain>
</file>

<file path=xl/sharedStrings.xml><?xml version="1.0" encoding="utf-8"?>
<sst xmlns="http://schemas.openxmlformats.org/spreadsheetml/2006/main" count="133" uniqueCount="62">
  <si>
    <t>Komandos pavadinimas</t>
  </si>
  <si>
    <t>Laikas</t>
  </si>
  <si>
    <t>Baudų laikas</t>
  </si>
  <si>
    <t>Bendras laikas</t>
  </si>
  <si>
    <t>Vieta</t>
  </si>
  <si>
    <t>Paskelbimo laikas:</t>
  </si>
  <si>
    <t>Oro perkėla</t>
  </si>
  <si>
    <t>Baudų skaičius</t>
  </si>
  <si>
    <t>Nusileidimas</t>
  </si>
  <si>
    <t>Traversas</t>
  </si>
  <si>
    <t>Pelkė</t>
  </si>
  <si>
    <t>Mazgai</t>
  </si>
  <si>
    <t>Pakilimas</t>
  </si>
  <si>
    <t>VIETA</t>
  </si>
  <si>
    <t xml:space="preserve"> bendras laikas</t>
  </si>
  <si>
    <r>
      <rPr>
        <b/>
        <i/>
        <sz val="12"/>
        <color theme="1"/>
        <rFont val="Times New Roman"/>
        <family val="1"/>
      </rPr>
      <t>Jaunučių</t>
    </r>
    <r>
      <rPr>
        <i/>
        <sz val="12"/>
        <color theme="1"/>
        <rFont val="Times New Roman"/>
        <family val="1"/>
      </rPr>
      <t xml:space="preserve"> amžiaus grupės protokolas</t>
    </r>
  </si>
  <si>
    <r>
      <rPr>
        <b/>
        <i/>
        <sz val="12"/>
        <color theme="1"/>
        <rFont val="Times New Roman"/>
        <family val="1"/>
      </rPr>
      <t>Jaunių</t>
    </r>
    <r>
      <rPr>
        <i/>
        <sz val="12"/>
        <color theme="1"/>
        <rFont val="Times New Roman"/>
        <family val="1"/>
      </rPr>
      <t>amžiaus grupės protokolas</t>
    </r>
  </si>
  <si>
    <t>Eil. Nr.</t>
  </si>
  <si>
    <r>
      <rPr>
        <b/>
        <i/>
        <sz val="12"/>
        <color theme="1"/>
        <rFont val="Times New Roman"/>
        <family val="1"/>
      </rPr>
      <t>Vaikų</t>
    </r>
    <r>
      <rPr>
        <i/>
        <sz val="12"/>
        <color theme="1"/>
        <rFont val="Times New Roman"/>
        <family val="1"/>
      </rPr>
      <t xml:space="preserve"> amžiaus grupės protokolas</t>
    </r>
  </si>
  <si>
    <t>Buomas</t>
  </si>
  <si>
    <t>Lygiagretės virvės</t>
  </si>
  <si>
    <t>Vyr. varžybų teisėjas: Sigitas Žudys</t>
  </si>
  <si>
    <t>1 bauda =</t>
  </si>
  <si>
    <t>Diulferis</t>
  </si>
  <si>
    <r>
      <rPr>
        <b/>
        <i/>
        <sz val="12"/>
        <color theme="1"/>
        <rFont val="Times New Roman"/>
        <family val="1"/>
        <charset val="186"/>
      </rPr>
      <t>Pradinukų</t>
    </r>
    <r>
      <rPr>
        <i/>
        <sz val="12"/>
        <color theme="1"/>
        <rFont val="Times New Roman"/>
        <family val="1"/>
      </rPr>
      <t xml:space="preserve"> amžiaus grupės protokolas</t>
    </r>
  </si>
  <si>
    <t>Šalies mokinių turizmo technikos varžybos uždarose patalpose</t>
  </si>
  <si>
    <t>Vyr. sekretorė: Greta Žudytė</t>
  </si>
  <si>
    <t>Neštuvai</t>
  </si>
  <si>
    <t>Pelkė-buomas-pelkė</t>
  </si>
  <si>
    <t>Orientavimasis vietovėje</t>
  </si>
  <si>
    <t>"RAGUVA 2022"</t>
  </si>
  <si>
    <t>Pakilimas žumarais</t>
  </si>
  <si>
    <t>Nusileidimas diulferiu</t>
  </si>
  <si>
    <t>Sienelės traversas</t>
  </si>
  <si>
    <t>Pakilimas suoliuku</t>
  </si>
  <si>
    <t>Orientavimasis</t>
  </si>
  <si>
    <r>
      <rPr>
        <b/>
        <sz val="12"/>
        <rFont val="Times New Roman"/>
        <family val="1"/>
        <charset val="186"/>
      </rPr>
      <t xml:space="preserve">VJTC "Rimiečiai"
</t>
    </r>
    <r>
      <rPr>
        <sz val="12"/>
        <rFont val="Times New Roman"/>
        <family val="1"/>
        <charset val="186"/>
      </rPr>
      <t>(Kseniya Arlovich, Kamila Malinauskaitė, Simonas Raškauskas, Lukas Juzėnas)</t>
    </r>
  </si>
  <si>
    <r>
      <rPr>
        <b/>
        <sz val="12"/>
        <color theme="1"/>
        <rFont val="Times New Roman"/>
        <family val="1"/>
      </rPr>
      <t>Vilniaus JTC "ŽYGŪNIETIS"</t>
    </r>
    <r>
      <rPr>
        <sz val="12"/>
        <color theme="1"/>
        <rFont val="Times New Roman"/>
        <family val="1"/>
      </rPr>
      <t xml:space="preserve">
(Jonas Juškevičius, Miglė Šarauskaitė, Ugnė Šugalskytė, Ainius Šarauskas)</t>
    </r>
  </si>
  <si>
    <r>
      <rPr>
        <b/>
        <sz val="12"/>
        <rFont val="Times New Roman"/>
        <family val="1"/>
        <charset val="186"/>
      </rPr>
      <t xml:space="preserve">VJTC "Rimiečiai"
</t>
    </r>
    <r>
      <rPr>
        <sz val="12"/>
        <rFont val="Times New Roman"/>
        <family val="1"/>
        <charset val="186"/>
      </rPr>
      <t>(Makar Zakharenko, Pavel Lukashevich, Gediminas Sipavičius, Evelina Grigaitė)</t>
    </r>
  </si>
  <si>
    <r>
      <t xml:space="preserve">Panevėžio moksleivių namų "Klajūnas" I
</t>
    </r>
    <r>
      <rPr>
        <sz val="12"/>
        <rFont val="Times New Roman"/>
        <family val="1"/>
      </rPr>
      <t>(Atėnė Narkevičiūtė, Melita Kalvaitytė, Stela Balčikonytė, Jovydas Miknys)</t>
    </r>
  </si>
  <si>
    <r>
      <t>Panevėžio moksleivių namų "Klajūnas" II
(</t>
    </r>
    <r>
      <rPr>
        <sz val="12"/>
        <rFont val="Times New Roman"/>
        <family val="1"/>
      </rPr>
      <t>Oskaras Bielskis, Melita Važgauskaitė, Oskaras Piskarskas, Milana Musiejūtė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</si>
  <si>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Panevėžio moksleivių namų "Klajūnas"I 
</t>
    </r>
    <r>
      <rPr>
        <sz val="12"/>
        <rFont val="Times New Roman"/>
        <family val="1"/>
      </rPr>
      <t>(Emilija Staškevičiūtė, Gustė Grubinskaitė, Roneta Nerlikaitė, Titas Krištaponis)</t>
    </r>
  </si>
  <si>
    <r>
      <rPr>
        <b/>
        <sz val="12"/>
        <rFont val="Times New Roman"/>
        <family val="1"/>
      </rPr>
      <t xml:space="preserve">Panevėžio moksleivių namų "Klajūnas" II
</t>
    </r>
    <r>
      <rPr>
        <sz val="12"/>
        <rFont val="Times New Roman"/>
        <family val="1"/>
      </rPr>
      <t>(Deimantė Samulionytė, Medeina Gokaitė, Saulė Jurevičiūtė, Rapolas Nerlikas)</t>
    </r>
  </si>
  <si>
    <r>
      <rPr>
        <b/>
        <sz val="12"/>
        <rFont val="Times New Roman"/>
        <family val="1"/>
      </rPr>
      <t xml:space="preserve">Panevėžio MN "Klajūnas"
</t>
    </r>
    <r>
      <rPr>
        <sz val="12"/>
        <rFont val="Times New Roman"/>
        <family val="1"/>
      </rPr>
      <t>(Osvaldas Kiburys, Augustė Ostraskaitė, Edvinas Bareikis, Mantvydas Bambonas)</t>
    </r>
  </si>
  <si>
    <r>
      <rPr>
        <b/>
        <sz val="12"/>
        <rFont val="Times New Roman"/>
        <family val="1"/>
        <charset val="186"/>
      </rPr>
      <t xml:space="preserve">Panevėžio MN "Klajūnas" I
</t>
    </r>
    <r>
      <rPr>
        <sz val="12"/>
        <rFont val="Times New Roman"/>
        <family val="1"/>
        <charset val="186"/>
      </rPr>
      <t>(Mantas Samuolis, Auksuolė Lisauskaitė, Liepa Narbutaitė, Gabrielė Norvilaitė)</t>
    </r>
  </si>
  <si>
    <r>
      <rPr>
        <b/>
        <sz val="12"/>
        <rFont val="Times New Roman"/>
        <family val="1"/>
        <charset val="186"/>
      </rPr>
      <t xml:space="preserve">Panevėžio MN "Klajūnas" II
</t>
    </r>
    <r>
      <rPr>
        <sz val="12"/>
        <rFont val="Times New Roman"/>
        <family val="1"/>
        <charset val="186"/>
      </rPr>
      <t>(Akvilė Mikelaitytė, Deividas Šukys, Klaidas Balaišis, Vilius Mikelevičius)</t>
    </r>
  </si>
  <si>
    <r>
      <rPr>
        <b/>
        <sz val="12"/>
        <rFont val="Times New Roman"/>
        <family val="1"/>
      </rPr>
      <t xml:space="preserve">Kaišiadorių A. Brazausko gimnazija
</t>
    </r>
    <r>
      <rPr>
        <sz val="12"/>
        <rFont val="Times New Roman"/>
        <family val="1"/>
      </rPr>
      <t>(Erika Kuricaitė, Karolis Kurgonas, Justas Ramanauskas, Dominykas, Vyšniauskas)</t>
    </r>
  </si>
  <si>
    <r>
      <t xml:space="preserve">Akademijos gimnazija
</t>
    </r>
    <r>
      <rPr>
        <sz val="12"/>
        <rFont val="Times New Roman"/>
        <family val="1"/>
      </rPr>
      <t>(Dovydas Pugalskis, Linas Majauskas, Ernesta Martišiūtė, Gabrielė Padelevičiūtė)</t>
    </r>
  </si>
  <si>
    <r>
      <rPr>
        <b/>
        <sz val="12"/>
        <rFont val="Times New Roman"/>
        <family val="1"/>
        <charset val="186"/>
      </rPr>
      <t xml:space="preserve">Panevėžio r. Raguvos gimnazija
</t>
    </r>
    <r>
      <rPr>
        <sz val="12"/>
        <rFont val="Times New Roman"/>
        <family val="1"/>
        <charset val="186"/>
      </rPr>
      <t>(Titas Acevičius, Domininkas Kuoja, Odeta Juškaitė, Justas Mulevičius)</t>
    </r>
  </si>
  <si>
    <r>
      <t xml:space="preserve">Panevėžio raj. Raguvos gimnazija I
</t>
    </r>
    <r>
      <rPr>
        <sz val="12"/>
        <rFont val="Times New Roman"/>
        <family val="1"/>
      </rPr>
      <t>(Emilis Kizys, Aleksandra Pupkova, Rugilė Mulevičiūtė, Alanas Čiplys)</t>
    </r>
  </si>
  <si>
    <r>
      <rPr>
        <b/>
        <sz val="12"/>
        <rFont val="Times New Roman"/>
        <family val="1"/>
        <charset val="186"/>
      </rPr>
      <t xml:space="preserve">Panevėžio raj. Raguvos gimnazija II
</t>
    </r>
    <r>
      <rPr>
        <sz val="12"/>
        <rFont val="Times New Roman"/>
        <family val="1"/>
        <charset val="186"/>
      </rPr>
      <t>(Jonas Juška, Artė Čiplytė, Gabrielė Juškaitė, Matas Kazlauskas)</t>
    </r>
  </si>
  <si>
    <r>
      <rPr>
        <b/>
        <sz val="12"/>
        <color theme="1"/>
        <rFont val="Times New Roman"/>
        <family val="1"/>
      </rPr>
      <t>Vilniaus JTC "ŽYGŪNIETIS"</t>
    </r>
    <r>
      <rPr>
        <sz val="12"/>
        <color theme="1"/>
        <rFont val="Times New Roman"/>
        <family val="1"/>
      </rPr>
      <t xml:space="preserve">
(Gintarė Tomkevičiūtė, Rusnė Baranauskaitė, Nikita Licholetov, Liutauras Korla)</t>
    </r>
  </si>
  <si>
    <r>
      <rPr>
        <b/>
        <sz val="12"/>
        <rFont val="Times New Roman"/>
        <family val="1"/>
      </rPr>
      <t>Akademijos gimnazija</t>
    </r>
    <r>
      <rPr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</rPr>
      <t>(Greta Kacevičiūtė, Nerita Kacevičiūtė, Estela Banevičiūtė, Titas Kizys)</t>
    </r>
  </si>
  <si>
    <r>
      <t xml:space="preserve">Šiaulių JTC
</t>
    </r>
    <r>
      <rPr>
        <sz val="12"/>
        <rFont val="Times New Roman"/>
        <family val="1"/>
      </rPr>
      <t>(Martas Gaščiūnas, Kristmantas Čepulis, Justinas Džiugys, Beatričė Saunoriūtė)</t>
    </r>
  </si>
  <si>
    <t>I</t>
  </si>
  <si>
    <t>II</t>
  </si>
  <si>
    <t>III</t>
  </si>
  <si>
    <t>IV</t>
  </si>
  <si>
    <t>V</t>
  </si>
  <si>
    <t>VI</t>
  </si>
  <si>
    <t xml:space="preserve"> </t>
  </si>
  <si>
    <r>
      <t>Vilniaus jaunųjų turistų centras I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(Ugnė, Mickutė, Viltė Augulytė, Meda Rinkevičiūtė, Gabrielė Malevskytė)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</si>
</sst>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7" tint="-0.499984740745262"/>
      <name val="Times New Roman"/>
      <family val="1"/>
      <charset val="186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7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 vertical="center" textRotation="90"/>
    </xf>
    <xf numFmtId="0" fontId="14" fillId="2" borderId="8" xfId="0" applyFont="1" applyFill="1" applyBorder="1" applyAlignment="1">
      <alignment horizontal="center" vertical="center" textRotation="90"/>
    </xf>
    <xf numFmtId="47" fontId="1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vertical="center" textRotation="90"/>
    </xf>
    <xf numFmtId="0" fontId="15" fillId="0" borderId="28" xfId="0" applyFont="1" applyFill="1" applyBorder="1" applyAlignment="1">
      <alignment horizontal="center" vertical="center" textRotation="90"/>
    </xf>
    <xf numFmtId="0" fontId="15" fillId="0" borderId="29" xfId="0" applyFont="1" applyFill="1" applyBorder="1" applyAlignment="1">
      <alignment horizontal="center" vertical="center" textRotation="90" wrapText="1" shrinkToFi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7" fontId="1" fillId="0" borderId="30" xfId="0" applyNumberFormat="1" applyFont="1" applyFill="1" applyBorder="1" applyAlignment="1">
      <alignment horizontal="center" vertical="center"/>
    </xf>
    <xf numFmtId="47" fontId="1" fillId="0" borderId="1" xfId="0" applyNumberFormat="1" applyFont="1" applyFill="1" applyBorder="1" applyAlignment="1">
      <alignment horizontal="center" vertical="center"/>
    </xf>
    <xf numFmtId="47" fontId="1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7" fontId="1" fillId="0" borderId="32" xfId="0" applyNumberFormat="1" applyFont="1" applyFill="1" applyBorder="1" applyAlignment="1">
      <alignment horizontal="center" vertical="center"/>
    </xf>
    <xf numFmtId="47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2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40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center" textRotation="90" wrapText="1" shrinkToFit="1"/>
    </xf>
    <xf numFmtId="0" fontId="14" fillId="2" borderId="33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8" xfId="0" applyFont="1" applyFill="1" applyBorder="1" applyAlignment="1">
      <alignment vertical="center" textRotation="90"/>
    </xf>
    <xf numFmtId="0" fontId="14" fillId="0" borderId="23" xfId="0" applyFont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 wrapText="1" shrinkToFit="1"/>
    </xf>
    <xf numFmtId="0" fontId="14" fillId="2" borderId="8" xfId="0" applyFont="1" applyFill="1" applyBorder="1" applyAlignment="1">
      <alignment vertical="center" textRotation="90" wrapText="1"/>
    </xf>
    <xf numFmtId="0" fontId="1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6" fontId="1" fillId="0" borderId="3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7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7" fontId="1" fillId="0" borderId="13" xfId="0" applyNumberFormat="1" applyFont="1" applyFill="1" applyBorder="1" applyAlignment="1">
      <alignment horizontal="center" vertical="center"/>
    </xf>
    <xf numFmtId="47" fontId="1" fillId="0" borderId="3" xfId="0" applyNumberFormat="1" applyFont="1" applyFill="1" applyBorder="1" applyAlignment="1">
      <alignment horizontal="center" vertical="center"/>
    </xf>
    <xf numFmtId="47" fontId="1" fillId="0" borderId="2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7" fontId="1" fillId="0" borderId="6" xfId="0" applyNumberFormat="1" applyFont="1" applyFill="1" applyBorder="1" applyAlignment="1">
      <alignment horizontal="center" vertical="center"/>
    </xf>
    <xf numFmtId="47" fontId="1" fillId="0" borderId="2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1" fontId="1" fillId="0" borderId="2" xfId="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21" fontId="1" fillId="0" borderId="14" xfId="0" applyNumberFormat="1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/>
    </xf>
    <xf numFmtId="21" fontId="1" fillId="0" borderId="26" xfId="0" applyNumberFormat="1" applyFont="1" applyFill="1" applyBorder="1" applyAlignment="1">
      <alignment horizontal="center" vertical="center"/>
    </xf>
    <xf numFmtId="21" fontId="1" fillId="0" borderId="13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21" fontId="1" fillId="0" borderId="4" xfId="0" applyNumberFormat="1" applyFont="1" applyFill="1" applyBorder="1" applyAlignment="1">
      <alignment horizontal="center" vertical="center"/>
    </xf>
    <xf numFmtId="21" fontId="1" fillId="0" borderId="6" xfId="0" applyNumberFormat="1" applyFont="1" applyFill="1" applyBorder="1" applyAlignment="1">
      <alignment horizontal="center" vertical="center"/>
    </xf>
    <xf numFmtId="21" fontId="1" fillId="0" borderId="27" xfId="0" applyNumberFormat="1" applyFont="1" applyFill="1" applyBorder="1" applyAlignment="1">
      <alignment horizontal="center" vertical="center"/>
    </xf>
    <xf numFmtId="21" fontId="10" fillId="0" borderId="14" xfId="0" applyNumberFormat="1" applyFont="1" applyBorder="1" applyAlignment="1">
      <alignment horizontal="center" vertical="center"/>
    </xf>
    <xf numFmtId="21" fontId="10" fillId="0" borderId="3" xfId="0" applyNumberFormat="1" applyFont="1" applyBorder="1" applyAlignment="1">
      <alignment horizontal="center" vertical="center"/>
    </xf>
    <xf numFmtId="21" fontId="10" fillId="0" borderId="26" xfId="0" applyNumberFormat="1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21" fontId="10" fillId="0" borderId="4" xfId="0" applyNumberFormat="1" applyFont="1" applyBorder="1" applyAlignment="1">
      <alignment horizontal="center" vertical="center"/>
    </xf>
    <xf numFmtId="21" fontId="1" fillId="0" borderId="6" xfId="0" applyNumberFormat="1" applyFont="1" applyBorder="1" applyAlignment="1">
      <alignment horizontal="center" vertical="center"/>
    </xf>
    <xf numFmtId="21" fontId="1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7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tabSelected="1" zoomScale="60" zoomScaleNormal="60" zoomScalePageLayoutView="70" workbookViewId="0">
      <selection sqref="A1:O1"/>
    </sheetView>
  </sheetViews>
  <sheetFormatPr defaultRowHeight="15" x14ac:dyDescent="0.25"/>
  <cols>
    <col min="1" max="1" width="4.7109375" customWidth="1"/>
    <col min="2" max="2" width="88.5703125" customWidth="1"/>
    <col min="3" max="6" width="3.85546875" bestFit="1" customWidth="1"/>
    <col min="7" max="7" width="3.85546875" customWidth="1"/>
    <col min="8" max="10" width="3.85546875" bestFit="1" customWidth="1"/>
    <col min="11" max="11" width="12.140625" customWidth="1"/>
    <col min="12" max="12" width="4.7109375" customWidth="1"/>
    <col min="13" max="14" width="12.28515625" customWidth="1"/>
    <col min="15" max="15" width="7.140625" customWidth="1"/>
  </cols>
  <sheetData>
    <row r="1" spans="1:34" ht="23.25" customHeight="1" x14ac:dyDescent="0.3">
      <c r="A1" s="211" t="s">
        <v>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56"/>
      <c r="Q1" s="56"/>
    </row>
    <row r="2" spans="1:34" ht="15.75" x14ac:dyDescent="0.25">
      <c r="A2" s="201" t="s">
        <v>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7"/>
      <c r="Q2" s="57"/>
    </row>
    <row r="3" spans="1:34" ht="15.75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34" ht="16.5" thickBot="1" x14ac:dyDescent="0.3">
      <c r="A4" s="204" t="s">
        <v>24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58"/>
      <c r="Q4" s="58"/>
    </row>
    <row r="5" spans="1:34" ht="132.75" thickBot="1" x14ac:dyDescent="0.3">
      <c r="A5" s="71" t="s">
        <v>17</v>
      </c>
      <c r="B5" s="72" t="s">
        <v>0</v>
      </c>
      <c r="C5" s="52" t="s">
        <v>20</v>
      </c>
      <c r="D5" s="45" t="s">
        <v>9</v>
      </c>
      <c r="E5" s="45" t="s">
        <v>12</v>
      </c>
      <c r="F5" s="45" t="s">
        <v>6</v>
      </c>
      <c r="G5" s="45" t="s">
        <v>8</v>
      </c>
      <c r="H5" s="45" t="s">
        <v>11</v>
      </c>
      <c r="I5" s="73" t="s">
        <v>28</v>
      </c>
      <c r="J5" s="46" t="s">
        <v>29</v>
      </c>
      <c r="K5" s="75" t="s">
        <v>1</v>
      </c>
      <c r="L5" s="74" t="s">
        <v>7</v>
      </c>
      <c r="M5" s="74" t="s">
        <v>2</v>
      </c>
      <c r="N5" s="76" t="s">
        <v>3</v>
      </c>
      <c r="O5" s="48" t="s">
        <v>4</v>
      </c>
      <c r="P5" s="17"/>
      <c r="Q5" s="17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s="20" customFormat="1" ht="49.5" customHeight="1" x14ac:dyDescent="0.25">
      <c r="A6" s="141">
        <v>1</v>
      </c>
      <c r="B6" s="165" t="s">
        <v>40</v>
      </c>
      <c r="C6" s="137">
        <v>5</v>
      </c>
      <c r="D6" s="23"/>
      <c r="E6" s="23">
        <v>5</v>
      </c>
      <c r="F6" s="23"/>
      <c r="G6" s="23"/>
      <c r="H6" s="23"/>
      <c r="I6" s="23">
        <v>42</v>
      </c>
      <c r="J6" s="51"/>
      <c r="K6" s="170">
        <v>2.4331018518518519E-2</v>
      </c>
      <c r="L6" s="171">
        <f>SUM(C6:J6)</f>
        <v>52</v>
      </c>
      <c r="M6" s="172">
        <f>L6*$M$14</f>
        <v>1.8055555555555557E-2</v>
      </c>
      <c r="N6" s="180">
        <f>K6+M6</f>
        <v>4.2386574074074077E-2</v>
      </c>
      <c r="O6" s="178" t="s">
        <v>58</v>
      </c>
      <c r="P6" s="67"/>
      <c r="Q6" s="68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20" customFormat="1" ht="49.5" customHeight="1" x14ac:dyDescent="0.25">
      <c r="A7" s="18">
        <v>2</v>
      </c>
      <c r="B7" s="81" t="s">
        <v>39</v>
      </c>
      <c r="C7" s="78"/>
      <c r="D7" s="19">
        <v>2</v>
      </c>
      <c r="E7" s="19"/>
      <c r="F7" s="19"/>
      <c r="G7" s="19"/>
      <c r="H7" s="19"/>
      <c r="I7" s="19">
        <v>27</v>
      </c>
      <c r="J7" s="50"/>
      <c r="K7" s="173">
        <v>1.5903935185185184E-2</v>
      </c>
      <c r="L7" s="103">
        <f>SUM(C7:J7)</f>
        <v>29</v>
      </c>
      <c r="M7" s="106">
        <f>L7*$M$14</f>
        <v>1.0069444444444445E-2</v>
      </c>
      <c r="N7" s="107">
        <f>K7+M7</f>
        <v>2.5973379629629631E-2</v>
      </c>
      <c r="O7" s="124" t="s">
        <v>55</v>
      </c>
      <c r="P7" s="67"/>
      <c r="Q7" s="68"/>
    </row>
    <row r="8" spans="1:34" s="20" customFormat="1" ht="49.5" customHeight="1" x14ac:dyDescent="0.25">
      <c r="A8" s="18">
        <v>3</v>
      </c>
      <c r="B8" s="143" t="s">
        <v>50</v>
      </c>
      <c r="C8" s="78">
        <v>9</v>
      </c>
      <c r="D8" s="19"/>
      <c r="E8" s="19"/>
      <c r="F8" s="19"/>
      <c r="G8" s="19"/>
      <c r="H8" s="19"/>
      <c r="I8" s="19">
        <v>27</v>
      </c>
      <c r="J8" s="50"/>
      <c r="K8" s="173">
        <v>1.6939814814814814E-2</v>
      </c>
      <c r="L8" s="103">
        <f>SUM(C8:J8)</f>
        <v>36</v>
      </c>
      <c r="M8" s="106">
        <f>L8*$M$14</f>
        <v>1.2500000000000001E-2</v>
      </c>
      <c r="N8" s="107">
        <f>K8+M8</f>
        <v>2.9439814814814814E-2</v>
      </c>
      <c r="O8" s="179" t="s">
        <v>57</v>
      </c>
      <c r="P8" s="67"/>
      <c r="Q8" s="68"/>
    </row>
    <row r="9" spans="1:34" s="20" customFormat="1" ht="49.5" customHeight="1" x14ac:dyDescent="0.25">
      <c r="A9" s="18">
        <v>4</v>
      </c>
      <c r="B9" s="145" t="s">
        <v>49</v>
      </c>
      <c r="C9" s="78">
        <v>9</v>
      </c>
      <c r="D9" s="19"/>
      <c r="E9" s="19">
        <v>2</v>
      </c>
      <c r="F9" s="19"/>
      <c r="G9" s="19"/>
      <c r="H9" s="19"/>
      <c r="I9" s="19">
        <v>11</v>
      </c>
      <c r="J9" s="50"/>
      <c r="K9" s="173">
        <v>1.0056712962962963E-2</v>
      </c>
      <c r="L9" s="103">
        <f>SUM(C9:J9)</f>
        <v>22</v>
      </c>
      <c r="M9" s="106">
        <f>L9*$M$14</f>
        <v>7.6388888888888895E-3</v>
      </c>
      <c r="N9" s="107">
        <f>K9+M9</f>
        <v>1.7695601851851851E-2</v>
      </c>
      <c r="O9" s="124" t="s">
        <v>54</v>
      </c>
      <c r="P9" s="67"/>
      <c r="Q9" s="67"/>
    </row>
    <row r="10" spans="1:34" s="20" customFormat="1" ht="49.5" customHeight="1" thickBot="1" x14ac:dyDescent="0.3">
      <c r="A10" s="77">
        <v>5</v>
      </c>
      <c r="B10" s="144" t="s">
        <v>38</v>
      </c>
      <c r="C10" s="79">
        <v>7</v>
      </c>
      <c r="D10" s="28">
        <v>3</v>
      </c>
      <c r="E10" s="28"/>
      <c r="F10" s="28"/>
      <c r="G10" s="28"/>
      <c r="H10" s="28"/>
      <c r="I10" s="28">
        <v>29</v>
      </c>
      <c r="J10" s="53"/>
      <c r="K10" s="174">
        <v>1.5225694444444444E-2</v>
      </c>
      <c r="L10" s="175">
        <f t="shared" ref="L10" si="0">SUM(C10:J10)</f>
        <v>39</v>
      </c>
      <c r="M10" s="176">
        <f>L10*$M$14</f>
        <v>1.3541666666666667E-2</v>
      </c>
      <c r="N10" s="177">
        <f>K10+M10</f>
        <v>2.8767361111111112E-2</v>
      </c>
      <c r="O10" s="125" t="s">
        <v>56</v>
      </c>
      <c r="P10" s="67"/>
      <c r="Q10" s="67" t="s">
        <v>60</v>
      </c>
      <c r="S10" s="20">
        <v>5</v>
      </c>
    </row>
    <row r="11" spans="1:34" ht="15.75" customHeight="1" x14ac:dyDescent="0.25">
      <c r="A11" s="6"/>
      <c r="B11" s="12"/>
      <c r="C11" s="2"/>
      <c r="D11" s="2"/>
      <c r="E11" s="44"/>
      <c r="F11" s="44"/>
      <c r="G11" s="132"/>
      <c r="H11" s="44"/>
      <c r="I11" s="2"/>
      <c r="J11" s="2"/>
      <c r="K11" s="2"/>
      <c r="L11" s="2"/>
      <c r="M11" s="2"/>
      <c r="N11" s="2"/>
      <c r="O11" s="24"/>
      <c r="P11" s="13"/>
      <c r="Q11" s="13"/>
    </row>
    <row r="12" spans="1:34" ht="15.75" x14ac:dyDescent="0.25">
      <c r="A12" s="6"/>
      <c r="B12" s="203" t="s">
        <v>26</v>
      </c>
      <c r="C12" s="203"/>
      <c r="D12" s="2"/>
      <c r="E12" s="44"/>
      <c r="F12" s="44"/>
      <c r="G12" s="132"/>
      <c r="H12" s="44"/>
      <c r="I12" s="2"/>
      <c r="J12" s="2"/>
      <c r="L12" s="126" t="s">
        <v>5</v>
      </c>
      <c r="M12" s="127">
        <v>0.60902777777777783</v>
      </c>
      <c r="N12" s="2"/>
      <c r="O12" s="24"/>
      <c r="P12" s="13"/>
      <c r="Q12" s="13"/>
    </row>
    <row r="13" spans="1:34" ht="6.75" customHeight="1" x14ac:dyDescent="0.25">
      <c r="A13" s="6"/>
      <c r="B13" s="12"/>
      <c r="C13" s="2"/>
      <c r="D13" s="2"/>
      <c r="E13" s="44"/>
      <c r="F13" s="44"/>
      <c r="G13" s="132"/>
      <c r="H13" s="44"/>
      <c r="I13" s="2"/>
      <c r="J13" s="2"/>
      <c r="K13" s="2"/>
      <c r="L13" s="2"/>
      <c r="M13" s="2"/>
      <c r="N13" s="2"/>
      <c r="O13" s="24"/>
      <c r="P13" s="13"/>
      <c r="Q13" s="13"/>
    </row>
    <row r="14" spans="1:34" ht="15.75" x14ac:dyDescent="0.25">
      <c r="A14" s="6"/>
      <c r="B14" s="12" t="s">
        <v>21</v>
      </c>
      <c r="C14" s="2"/>
      <c r="D14" s="2"/>
      <c r="E14" s="44"/>
      <c r="F14" s="44"/>
      <c r="G14" s="132"/>
      <c r="H14" s="44"/>
      <c r="I14" s="2"/>
      <c r="J14" s="2"/>
      <c r="K14" s="202" t="s">
        <v>22</v>
      </c>
      <c r="L14" s="202"/>
      <c r="M14" s="47">
        <v>3.4722222222222224E-4</v>
      </c>
      <c r="N14" s="2"/>
      <c r="O14" s="24"/>
    </row>
  </sheetData>
  <mergeCells count="5">
    <mergeCell ref="A1:O1"/>
    <mergeCell ref="A2:O2"/>
    <mergeCell ref="K14:L14"/>
    <mergeCell ref="B12:C12"/>
    <mergeCell ref="A4:O4"/>
  </mergeCells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60" zoomScaleNormal="60" zoomScalePageLayoutView="40" workbookViewId="0">
      <selection sqref="A1:P1"/>
    </sheetView>
  </sheetViews>
  <sheetFormatPr defaultRowHeight="15.75" x14ac:dyDescent="0.25"/>
  <cols>
    <col min="1" max="1" width="5.28515625" style="6" customWidth="1"/>
    <col min="2" max="2" width="97.140625" style="12" customWidth="1"/>
    <col min="3" max="4" width="3.85546875" style="2" bestFit="1" customWidth="1"/>
    <col min="5" max="5" width="3.85546875" style="3" bestFit="1" customWidth="1"/>
    <col min="6" max="6" width="3.85546875" style="3" customWidth="1"/>
    <col min="7" max="7" width="3.85546875" style="3" bestFit="1" customWidth="1"/>
    <col min="8" max="8" width="3.85546875" style="2" bestFit="1" customWidth="1"/>
    <col min="9" max="10" width="3.85546875" style="2" customWidth="1"/>
    <col min="11" max="11" width="3.85546875" style="2" bestFit="1" customWidth="1"/>
    <col min="12" max="12" width="12.140625" style="2" customWidth="1"/>
    <col min="13" max="13" width="4.7109375" style="2" customWidth="1"/>
    <col min="14" max="15" width="12.28515625" style="2" customWidth="1"/>
    <col min="16" max="16" width="7.140625" style="24" customWidth="1"/>
    <col min="17" max="17" width="12.28515625" style="13" customWidth="1"/>
    <col min="18" max="18" width="7.140625" style="13" customWidth="1"/>
    <col min="19" max="19" width="9.140625" style="17"/>
    <col min="20" max="20" width="9.140625" style="13"/>
    <col min="21" max="21" width="29.5703125" style="13" customWidth="1"/>
    <col min="22" max="16384" width="9.140625" style="13"/>
  </cols>
  <sheetData>
    <row r="1" spans="1:21" ht="18" customHeight="1" x14ac:dyDescent="0.3">
      <c r="A1" s="212" t="s">
        <v>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87"/>
      <c r="R1" s="56"/>
      <c r="T1" s="17"/>
      <c r="U1" s="17"/>
    </row>
    <row r="2" spans="1:21" ht="18" customHeight="1" x14ac:dyDescent="0.2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88"/>
      <c r="R2" s="57"/>
      <c r="T2" s="15"/>
      <c r="U2" s="17"/>
    </row>
    <row r="3" spans="1:21" ht="18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70"/>
      <c r="T3" s="15"/>
      <c r="U3" s="17"/>
    </row>
    <row r="4" spans="1:21" ht="18" customHeight="1" thickBot="1" x14ac:dyDescent="0.3">
      <c r="A4" s="206" t="s">
        <v>18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90"/>
      <c r="R4" s="58"/>
      <c r="S4" s="16"/>
      <c r="T4" s="15"/>
      <c r="U4" s="17"/>
    </row>
    <row r="5" spans="1:21" ht="132.75" customHeight="1" thickBot="1" x14ac:dyDescent="0.3">
      <c r="A5" s="91" t="s">
        <v>17</v>
      </c>
      <c r="B5" s="140" t="s">
        <v>0</v>
      </c>
      <c r="C5" s="92" t="s">
        <v>20</v>
      </c>
      <c r="D5" s="93" t="s">
        <v>9</v>
      </c>
      <c r="E5" s="93" t="s">
        <v>12</v>
      </c>
      <c r="F5" s="93" t="s">
        <v>6</v>
      </c>
      <c r="G5" s="94" t="s">
        <v>8</v>
      </c>
      <c r="H5" s="95" t="s">
        <v>11</v>
      </c>
      <c r="I5" s="96" t="s">
        <v>27</v>
      </c>
      <c r="J5" s="134" t="s">
        <v>28</v>
      </c>
      <c r="K5" s="97" t="s">
        <v>29</v>
      </c>
      <c r="L5" s="98" t="s">
        <v>1</v>
      </c>
      <c r="M5" s="99" t="s">
        <v>7</v>
      </c>
      <c r="N5" s="99" t="s">
        <v>2</v>
      </c>
      <c r="O5" s="100" t="s">
        <v>3</v>
      </c>
      <c r="P5" s="101" t="s">
        <v>4</v>
      </c>
      <c r="Q5" s="102"/>
      <c r="R5" s="17"/>
      <c r="S5" s="16"/>
      <c r="T5" s="15"/>
      <c r="U5" s="17"/>
    </row>
    <row r="6" spans="1:21" s="67" customFormat="1" ht="50.25" customHeight="1" x14ac:dyDescent="0.25">
      <c r="A6" s="162">
        <v>1</v>
      </c>
      <c r="B6" s="142" t="s">
        <v>36</v>
      </c>
      <c r="C6" s="138"/>
      <c r="D6" s="103"/>
      <c r="E6" s="103">
        <v>4</v>
      </c>
      <c r="F6" s="103"/>
      <c r="G6" s="103">
        <v>4</v>
      </c>
      <c r="H6" s="103">
        <v>6</v>
      </c>
      <c r="I6" s="103"/>
      <c r="J6" s="135">
        <v>15</v>
      </c>
      <c r="K6" s="104"/>
      <c r="L6" s="105">
        <v>1.5484953703703702E-2</v>
      </c>
      <c r="M6" s="103">
        <f>SUM(C6:K6)</f>
        <v>29</v>
      </c>
      <c r="N6" s="106">
        <f t="shared" ref="N6:N11" si="0">M6*$N$15</f>
        <v>1.0069444444444445E-2</v>
      </c>
      <c r="O6" s="107">
        <f>L6+N6</f>
        <v>2.5554398148148146E-2</v>
      </c>
      <c r="P6" s="123" t="s">
        <v>56</v>
      </c>
      <c r="Q6" s="108"/>
      <c r="S6" s="69"/>
      <c r="T6" s="21"/>
      <c r="U6" s="68"/>
    </row>
    <row r="7" spans="1:21" s="67" customFormat="1" ht="50.25" customHeight="1" x14ac:dyDescent="0.25">
      <c r="A7" s="163">
        <v>2</v>
      </c>
      <c r="B7" s="143" t="s">
        <v>44</v>
      </c>
      <c r="C7" s="138"/>
      <c r="D7" s="103"/>
      <c r="E7" s="103"/>
      <c r="F7" s="103"/>
      <c r="G7" s="103"/>
      <c r="H7" s="103">
        <v>4</v>
      </c>
      <c r="I7" s="103"/>
      <c r="J7" s="135">
        <v>27</v>
      </c>
      <c r="K7" s="104"/>
      <c r="L7" s="105">
        <v>2.165162037037037E-2</v>
      </c>
      <c r="M7" s="103">
        <f>SUM(C7:K7)</f>
        <v>31</v>
      </c>
      <c r="N7" s="106">
        <f t="shared" si="0"/>
        <v>1.0763888888888889E-2</v>
      </c>
      <c r="O7" s="107">
        <f>L7+N7</f>
        <v>3.2415509259259262E-2</v>
      </c>
      <c r="P7" s="168" t="s">
        <v>57</v>
      </c>
      <c r="Q7" s="108"/>
      <c r="S7" s="69"/>
      <c r="T7" s="21"/>
      <c r="U7" s="68"/>
    </row>
    <row r="8" spans="1:21" s="67" customFormat="1" ht="50.25" customHeight="1" x14ac:dyDescent="0.25">
      <c r="A8" s="163">
        <v>3</v>
      </c>
      <c r="B8" s="146" t="s">
        <v>37</v>
      </c>
      <c r="C8" s="138"/>
      <c r="D8" s="103"/>
      <c r="E8" s="103"/>
      <c r="F8" s="103"/>
      <c r="G8" s="103"/>
      <c r="H8" s="103">
        <v>2</v>
      </c>
      <c r="I8" s="103"/>
      <c r="J8" s="135">
        <v>17</v>
      </c>
      <c r="K8" s="104"/>
      <c r="L8" s="105">
        <v>1.2371527777777778E-2</v>
      </c>
      <c r="M8" s="103">
        <f>SUM(C8:K8)</f>
        <v>19</v>
      </c>
      <c r="N8" s="106">
        <f t="shared" si="0"/>
        <v>6.5972222222222222E-3</v>
      </c>
      <c r="O8" s="107">
        <f>L8+N8</f>
        <v>1.896875E-2</v>
      </c>
      <c r="P8" s="123" t="s">
        <v>54</v>
      </c>
      <c r="Q8" s="108"/>
      <c r="S8" s="69"/>
      <c r="T8" s="21"/>
      <c r="U8" s="68"/>
    </row>
    <row r="9" spans="1:21" s="67" customFormat="1" ht="50.25" customHeight="1" x14ac:dyDescent="0.25">
      <c r="A9" s="163">
        <v>4</v>
      </c>
      <c r="B9" s="143" t="s">
        <v>45</v>
      </c>
      <c r="C9" s="138">
        <v>6</v>
      </c>
      <c r="D9" s="103"/>
      <c r="E9" s="103">
        <v>6</v>
      </c>
      <c r="F9" s="103"/>
      <c r="G9" s="103">
        <v>2</v>
      </c>
      <c r="H9" s="103"/>
      <c r="I9" s="103"/>
      <c r="J9" s="135">
        <v>29</v>
      </c>
      <c r="K9" s="104"/>
      <c r="L9" s="105">
        <v>1.9982638888888887E-2</v>
      </c>
      <c r="M9" s="103">
        <f t="shared" ref="M9" si="1">SUM(C9:K9)</f>
        <v>43</v>
      </c>
      <c r="N9" s="106">
        <f t="shared" si="0"/>
        <v>1.4930555555555556E-2</v>
      </c>
      <c r="O9" s="107">
        <f t="shared" ref="O9" si="2">L9+N9</f>
        <v>3.4913194444444441E-2</v>
      </c>
      <c r="P9" s="168" t="s">
        <v>58</v>
      </c>
      <c r="Q9" s="108"/>
      <c r="R9" s="68"/>
      <c r="S9" s="69"/>
      <c r="T9" s="21"/>
      <c r="U9" s="68"/>
    </row>
    <row r="10" spans="1:21" s="67" customFormat="1" ht="50.25" customHeight="1" x14ac:dyDescent="0.25">
      <c r="A10" s="163">
        <v>5</v>
      </c>
      <c r="B10" s="143" t="s">
        <v>48</v>
      </c>
      <c r="C10" s="138"/>
      <c r="D10" s="103"/>
      <c r="E10" s="103"/>
      <c r="F10" s="103"/>
      <c r="G10" s="103"/>
      <c r="H10" s="103"/>
      <c r="I10" s="103"/>
      <c r="J10" s="135">
        <v>13</v>
      </c>
      <c r="K10" s="104"/>
      <c r="L10" s="105">
        <v>1.4471064814814817E-2</v>
      </c>
      <c r="M10" s="103">
        <f>SUM(C10:K10)</f>
        <v>13</v>
      </c>
      <c r="N10" s="106">
        <f t="shared" si="0"/>
        <v>4.5138888888888893E-3</v>
      </c>
      <c r="O10" s="107">
        <f>L10+N10</f>
        <v>1.8984953703703705E-2</v>
      </c>
      <c r="P10" s="123" t="s">
        <v>55</v>
      </c>
      <c r="Q10" s="108"/>
      <c r="R10" s="68"/>
      <c r="S10" s="69"/>
      <c r="T10" s="21"/>
      <c r="U10" s="68"/>
    </row>
    <row r="11" spans="1:21" s="67" customFormat="1" ht="50.25" customHeight="1" thickBot="1" x14ac:dyDescent="0.3">
      <c r="A11" s="164">
        <v>6</v>
      </c>
      <c r="B11" s="166" t="s">
        <v>52</v>
      </c>
      <c r="C11" s="139">
        <v>9</v>
      </c>
      <c r="D11" s="109">
        <v>2</v>
      </c>
      <c r="E11" s="109"/>
      <c r="F11" s="109"/>
      <c r="G11" s="109"/>
      <c r="H11" s="109">
        <v>2</v>
      </c>
      <c r="I11" s="109"/>
      <c r="J11" s="136">
        <v>21</v>
      </c>
      <c r="K11" s="110"/>
      <c r="L11" s="111">
        <v>3.176388888888889E-2</v>
      </c>
      <c r="M11" s="109">
        <f t="shared" ref="M11" si="3">SUM(C11:K11)</f>
        <v>34</v>
      </c>
      <c r="N11" s="112">
        <f t="shared" si="0"/>
        <v>1.1805555555555555E-2</v>
      </c>
      <c r="O11" s="167">
        <f>L11+N11</f>
        <v>4.3569444444444445E-2</v>
      </c>
      <c r="P11" s="169" t="s">
        <v>59</v>
      </c>
      <c r="Q11" s="108"/>
      <c r="S11" s="68"/>
    </row>
    <row r="12" spans="1:21" x14ac:dyDescent="0.25">
      <c r="A12" s="113"/>
      <c r="B12" s="114"/>
      <c r="C12" s="115"/>
      <c r="D12" s="115"/>
      <c r="E12" s="116"/>
      <c r="F12" s="116"/>
      <c r="G12" s="116"/>
      <c r="H12" s="115"/>
      <c r="I12" s="115"/>
      <c r="J12" s="115"/>
      <c r="K12" s="115"/>
      <c r="L12" s="115"/>
      <c r="M12" s="115"/>
      <c r="N12" s="115"/>
      <c r="O12" s="115"/>
      <c r="P12" s="117"/>
      <c r="Q12" s="118"/>
    </row>
    <row r="13" spans="1:21" customFormat="1" x14ac:dyDescent="0.25">
      <c r="A13" s="119"/>
      <c r="B13" s="114" t="s">
        <v>26</v>
      </c>
      <c r="C13" s="116"/>
      <c r="D13" s="116"/>
      <c r="E13" s="116"/>
      <c r="F13" s="116"/>
      <c r="G13" s="116"/>
      <c r="H13" s="116"/>
      <c r="I13" s="116"/>
      <c r="J13" s="133"/>
      <c r="K13" s="116"/>
      <c r="L13" s="2"/>
      <c r="M13" s="131" t="s">
        <v>5</v>
      </c>
      <c r="N13" s="130">
        <v>0.54166666666666663</v>
      </c>
      <c r="O13" s="115"/>
      <c r="P13" s="116"/>
      <c r="Q13" s="116"/>
      <c r="R13" s="55"/>
      <c r="S13" s="2"/>
      <c r="U13" s="41"/>
    </row>
    <row r="14" spans="1:21" customFormat="1" ht="8.25" customHeight="1" x14ac:dyDescent="0.25">
      <c r="A14" s="119"/>
      <c r="B14" s="114"/>
      <c r="C14" s="116"/>
      <c r="D14" s="116"/>
      <c r="E14" s="116"/>
      <c r="F14" s="116"/>
      <c r="G14" s="116"/>
      <c r="H14" s="116"/>
      <c r="I14" s="116"/>
      <c r="J14" s="133"/>
      <c r="K14" s="116"/>
      <c r="L14" s="116"/>
      <c r="M14" s="116"/>
      <c r="N14" s="116"/>
      <c r="O14" s="116"/>
      <c r="P14" s="116"/>
      <c r="Q14" s="116"/>
      <c r="R14" s="55"/>
      <c r="S14" s="2"/>
      <c r="U14" s="40"/>
    </row>
    <row r="15" spans="1:21" customFormat="1" x14ac:dyDescent="0.25">
      <c r="A15" s="119"/>
      <c r="B15" s="114" t="s">
        <v>21</v>
      </c>
      <c r="C15" s="116"/>
      <c r="D15" s="116"/>
      <c r="E15" s="116"/>
      <c r="F15" s="116"/>
      <c r="G15" s="116"/>
      <c r="H15" s="116"/>
      <c r="I15" s="116"/>
      <c r="J15" s="133"/>
      <c r="K15" s="207" t="s">
        <v>22</v>
      </c>
      <c r="L15" s="207"/>
      <c r="M15" s="207"/>
      <c r="N15" s="47">
        <v>3.4722222222222224E-4</v>
      </c>
      <c r="O15" s="115"/>
      <c r="P15" s="117"/>
      <c r="Q15" s="116"/>
      <c r="R15" s="55"/>
      <c r="S15" s="2"/>
      <c r="U15" s="40"/>
    </row>
    <row r="16" spans="1:21" x14ac:dyDescent="0.25">
      <c r="A16" s="113"/>
      <c r="B16" s="120"/>
      <c r="C16" s="121"/>
      <c r="D16" s="122"/>
      <c r="E16" s="122"/>
      <c r="F16" s="122"/>
      <c r="G16" s="121"/>
      <c r="H16" s="121"/>
      <c r="I16" s="121"/>
      <c r="J16" s="121"/>
      <c r="K16" s="118"/>
      <c r="L16" s="118"/>
      <c r="M16" s="118"/>
      <c r="N16" s="118"/>
      <c r="O16" s="117"/>
      <c r="P16" s="118"/>
      <c r="Q16" s="118"/>
      <c r="R16" s="17"/>
      <c r="S16" s="13"/>
    </row>
    <row r="17" spans="1:17" x14ac:dyDescent="0.25">
      <c r="A17" s="113"/>
      <c r="B17" s="114"/>
      <c r="C17" s="115"/>
      <c r="D17" s="115"/>
      <c r="E17" s="116"/>
      <c r="F17" s="116"/>
      <c r="G17" s="116"/>
      <c r="H17" s="115"/>
      <c r="I17" s="115"/>
      <c r="J17" s="115"/>
      <c r="K17" s="115"/>
      <c r="L17" s="115"/>
      <c r="M17" s="115"/>
      <c r="N17" s="115"/>
      <c r="O17" s="115"/>
      <c r="P17" s="117"/>
      <c r="Q17" s="118"/>
    </row>
    <row r="19" spans="1:17" x14ac:dyDescent="0.25">
      <c r="B19" s="14"/>
    </row>
  </sheetData>
  <sortState ref="A10:U10">
    <sortCondition ref="A10"/>
  </sortState>
  <mergeCells count="4">
    <mergeCell ref="A1:P1"/>
    <mergeCell ref="A2:P2"/>
    <mergeCell ref="A4:P4"/>
    <mergeCell ref="K15:M1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70" zoomScaleNormal="70" workbookViewId="0">
      <selection sqref="A1:Q1"/>
    </sheetView>
  </sheetViews>
  <sheetFormatPr defaultRowHeight="15.75" x14ac:dyDescent="0.25"/>
  <cols>
    <col min="1" max="1" width="5.28515625" style="26" customWidth="1"/>
    <col min="2" max="2" width="95.85546875" style="12" customWidth="1"/>
    <col min="3" max="5" width="3.85546875" style="3" bestFit="1" customWidth="1"/>
    <col min="6" max="6" width="3.85546875" style="3" customWidth="1"/>
    <col min="7" max="8" width="3.85546875" style="3" bestFit="1" customWidth="1"/>
    <col min="9" max="9" width="3.85546875" style="3" customWidth="1"/>
    <col min="10" max="10" width="3.85546875" style="3" bestFit="1" customWidth="1"/>
    <col min="11" max="11" width="4" style="3" bestFit="1" customWidth="1"/>
    <col min="12" max="12" width="4" style="32" bestFit="1" customWidth="1"/>
    <col min="13" max="13" width="12.140625" style="3" customWidth="1"/>
    <col min="14" max="14" width="4.7109375" style="3" customWidth="1"/>
    <col min="15" max="16" width="12.28515625" style="3" customWidth="1"/>
    <col min="17" max="17" width="7.140625" style="25" customWidth="1"/>
    <col min="18" max="18" width="9.140625" style="2"/>
    <col min="20" max="20" width="29.5703125" style="43" customWidth="1"/>
  </cols>
  <sheetData>
    <row r="1" spans="1:20" s="10" customFormat="1" ht="21" customHeight="1" x14ac:dyDescent="0.3">
      <c r="A1" s="211" t="s">
        <v>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1"/>
      <c r="T1" s="38"/>
    </row>
    <row r="2" spans="1:20" s="10" customFormat="1" ht="21" customHeight="1" x14ac:dyDescent="0.3">
      <c r="A2" s="201" t="s">
        <v>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1"/>
      <c r="T2" s="38"/>
    </row>
    <row r="3" spans="1:20" s="10" customFormat="1" ht="21" customHeight="1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11"/>
      <c r="T3" s="38"/>
    </row>
    <row r="4" spans="1:20" s="10" customFormat="1" ht="21" customHeight="1" thickBot="1" x14ac:dyDescent="0.35">
      <c r="A4" s="209" t="s">
        <v>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1"/>
      <c r="T4" s="38"/>
    </row>
    <row r="5" spans="1:20" s="36" customFormat="1" ht="132.75" thickBot="1" x14ac:dyDescent="0.3">
      <c r="A5" s="80" t="s">
        <v>17</v>
      </c>
      <c r="B5" s="37" t="s">
        <v>0</v>
      </c>
      <c r="C5" s="52" t="s">
        <v>11</v>
      </c>
      <c r="D5" s="45" t="s">
        <v>31</v>
      </c>
      <c r="E5" s="46" t="s">
        <v>6</v>
      </c>
      <c r="F5" s="45" t="s">
        <v>32</v>
      </c>
      <c r="G5" s="150" t="s">
        <v>12</v>
      </c>
      <c r="H5" s="45" t="s">
        <v>33</v>
      </c>
      <c r="I5" s="45" t="s">
        <v>32</v>
      </c>
      <c r="J5" s="45" t="s">
        <v>10</v>
      </c>
      <c r="K5" s="151" t="s">
        <v>19</v>
      </c>
      <c r="L5" s="152" t="s">
        <v>29</v>
      </c>
      <c r="M5" s="85" t="s">
        <v>1</v>
      </c>
      <c r="N5" s="27" t="s">
        <v>7</v>
      </c>
      <c r="O5" s="27" t="s">
        <v>2</v>
      </c>
      <c r="P5" s="86" t="s">
        <v>14</v>
      </c>
      <c r="Q5" s="84" t="s">
        <v>13</v>
      </c>
      <c r="R5" s="24"/>
      <c r="T5" s="39"/>
    </row>
    <row r="6" spans="1:20" s="20" customFormat="1" ht="45" customHeight="1" x14ac:dyDescent="0.25">
      <c r="A6" s="148">
        <v>1</v>
      </c>
      <c r="B6" s="147" t="s">
        <v>41</v>
      </c>
      <c r="C6" s="31"/>
      <c r="D6" s="23"/>
      <c r="E6" s="23"/>
      <c r="F6" s="23"/>
      <c r="G6" s="23"/>
      <c r="H6" s="23"/>
      <c r="I6" s="23"/>
      <c r="J6" s="23">
        <v>2</v>
      </c>
      <c r="K6" s="23">
        <v>6</v>
      </c>
      <c r="L6" s="51"/>
      <c r="M6" s="191">
        <v>3.4629629629629628E-2</v>
      </c>
      <c r="N6" s="128">
        <f>SUM(C6:L6)</f>
        <v>8</v>
      </c>
      <c r="O6" s="194">
        <f>N6*$O$12</f>
        <v>2.7777777777777779E-3</v>
      </c>
      <c r="P6" s="195">
        <f t="shared" ref="P6" si="0">M6+O6</f>
        <v>3.7407407407407403E-2</v>
      </c>
      <c r="Q6" s="181" t="s">
        <v>55</v>
      </c>
      <c r="R6" s="62"/>
      <c r="T6" s="63"/>
    </row>
    <row r="7" spans="1:20" s="65" customFormat="1" ht="45" customHeight="1" x14ac:dyDescent="0.25">
      <c r="A7" s="82">
        <v>2</v>
      </c>
      <c r="B7" s="145" t="s">
        <v>61</v>
      </c>
      <c r="C7" s="59"/>
      <c r="D7" s="60"/>
      <c r="E7" s="60"/>
      <c r="F7" s="60">
        <v>3</v>
      </c>
      <c r="G7" s="60"/>
      <c r="H7" s="60"/>
      <c r="I7" s="60"/>
      <c r="J7" s="60">
        <v>8</v>
      </c>
      <c r="K7" s="60">
        <v>6</v>
      </c>
      <c r="L7" s="61"/>
      <c r="M7" s="192">
        <v>3.0486111111111113E-2</v>
      </c>
      <c r="N7" s="60">
        <f t="shared" ref="N7:N8" si="1">SUM(C7:L7)</f>
        <v>17</v>
      </c>
      <c r="O7" s="196">
        <f>N7*$O$12</f>
        <v>5.9027777777777776E-3</v>
      </c>
      <c r="P7" s="197">
        <f>M7+O7</f>
        <v>3.6388888888888887E-2</v>
      </c>
      <c r="Q7" s="129" t="s">
        <v>54</v>
      </c>
      <c r="R7" s="64"/>
      <c r="T7" s="66"/>
    </row>
    <row r="8" spans="1:20" s="20" customFormat="1" ht="45" customHeight="1" thickBot="1" x14ac:dyDescent="0.3">
      <c r="A8" s="83">
        <v>3</v>
      </c>
      <c r="B8" s="166" t="s">
        <v>42</v>
      </c>
      <c r="C8" s="49"/>
      <c r="D8" s="28">
        <v>3</v>
      </c>
      <c r="E8" s="28"/>
      <c r="F8" s="28">
        <v>3</v>
      </c>
      <c r="G8" s="28"/>
      <c r="H8" s="28"/>
      <c r="I8" s="28">
        <v>3</v>
      </c>
      <c r="J8" s="28">
        <v>6</v>
      </c>
      <c r="K8" s="28">
        <v>12</v>
      </c>
      <c r="L8" s="53">
        <v>16</v>
      </c>
      <c r="M8" s="193">
        <v>5.2361111111111108E-2</v>
      </c>
      <c r="N8" s="149">
        <f t="shared" si="1"/>
        <v>43</v>
      </c>
      <c r="O8" s="198">
        <f>N8*$O$12</f>
        <v>1.4930555555555556E-2</v>
      </c>
      <c r="P8" s="199">
        <f>M8+O8</f>
        <v>6.7291666666666666E-2</v>
      </c>
      <c r="Q8" s="182" t="s">
        <v>56</v>
      </c>
      <c r="R8" s="62"/>
      <c r="T8" s="63"/>
    </row>
    <row r="9" spans="1:20" ht="13.5" customHeight="1" x14ac:dyDescent="0.25"/>
    <row r="10" spans="1:20" x14ac:dyDescent="0.25">
      <c r="B10" s="12" t="s">
        <v>26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126" t="s">
        <v>5</v>
      </c>
      <c r="O10" s="127">
        <v>0.7104166666666667</v>
      </c>
      <c r="P10" s="54"/>
      <c r="Q10" s="55"/>
      <c r="T10" s="41"/>
    </row>
    <row r="11" spans="1:20" ht="8.25" customHeight="1" x14ac:dyDescent="0.2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T11" s="40"/>
    </row>
    <row r="12" spans="1:20" x14ac:dyDescent="0.25">
      <c r="B12" s="12" t="s">
        <v>21</v>
      </c>
      <c r="C12" s="54"/>
      <c r="D12" s="54"/>
      <c r="E12" s="54"/>
      <c r="F12" s="54"/>
      <c r="G12" s="54"/>
      <c r="H12" s="54"/>
      <c r="I12" s="54"/>
      <c r="J12" s="54"/>
      <c r="K12" s="54"/>
      <c r="L12" s="202" t="s">
        <v>22</v>
      </c>
      <c r="M12" s="202"/>
      <c r="N12" s="202"/>
      <c r="O12" s="47">
        <v>3.4722222222222224E-4</v>
      </c>
      <c r="P12" s="54"/>
      <c r="Q12" s="55"/>
      <c r="T12" s="40"/>
    </row>
    <row r="13" spans="1:20" x14ac:dyDescent="0.25">
      <c r="B13" s="14"/>
      <c r="C13" s="4"/>
      <c r="D13" s="4"/>
      <c r="E13" s="4"/>
      <c r="F13" s="4"/>
      <c r="G13" s="4"/>
      <c r="H13" s="4"/>
      <c r="I13" s="4"/>
      <c r="J13" s="4"/>
      <c r="K13" s="4"/>
      <c r="L13" s="33"/>
      <c r="M13" s="5"/>
      <c r="N13" s="4"/>
      <c r="T13" s="41"/>
    </row>
    <row r="14" spans="1:20" x14ac:dyDescent="0.25">
      <c r="B14" s="14"/>
      <c r="C14" s="4"/>
      <c r="D14" s="4"/>
      <c r="E14" s="4"/>
      <c r="F14" s="4"/>
      <c r="G14" s="4"/>
      <c r="H14" s="4"/>
      <c r="I14" s="4"/>
      <c r="J14" s="4"/>
      <c r="K14" s="4"/>
      <c r="L14" s="33"/>
      <c r="M14" s="5"/>
      <c r="N14" s="4"/>
      <c r="T14" s="42"/>
    </row>
    <row r="15" spans="1:20" x14ac:dyDescent="0.25">
      <c r="P15" s="5"/>
      <c r="T15" s="42"/>
    </row>
    <row r="16" spans="1:20" x14ac:dyDescent="0.25">
      <c r="O16" s="5"/>
      <c r="P16" s="5"/>
      <c r="T16" s="42"/>
    </row>
    <row r="17" spans="15:20" x14ac:dyDescent="0.25">
      <c r="O17" s="5"/>
      <c r="P17" s="5"/>
      <c r="T17" s="42"/>
    </row>
    <row r="18" spans="15:20" x14ac:dyDescent="0.25">
      <c r="T18" s="42"/>
    </row>
    <row r="19" spans="15:20" x14ac:dyDescent="0.25">
      <c r="T19" s="42"/>
    </row>
    <row r="20" spans="15:20" x14ac:dyDescent="0.25">
      <c r="T20" s="42"/>
    </row>
    <row r="21" spans="15:20" x14ac:dyDescent="0.25">
      <c r="T21" s="42"/>
    </row>
    <row r="22" spans="15:20" x14ac:dyDescent="0.25">
      <c r="T22" s="42"/>
    </row>
    <row r="23" spans="15:20" x14ac:dyDescent="0.25">
      <c r="T23" s="42"/>
    </row>
    <row r="24" spans="15:20" x14ac:dyDescent="0.25">
      <c r="T24" s="42"/>
    </row>
    <row r="25" spans="15:20" x14ac:dyDescent="0.25">
      <c r="T25" s="42"/>
    </row>
    <row r="26" spans="15:20" x14ac:dyDescent="0.25">
      <c r="T26" s="42"/>
    </row>
    <row r="27" spans="15:20" x14ac:dyDescent="0.25">
      <c r="T27" s="42"/>
    </row>
    <row r="28" spans="15:20" x14ac:dyDescent="0.25">
      <c r="T28" s="41"/>
    </row>
  </sheetData>
  <mergeCells count="5">
    <mergeCell ref="L12:N12"/>
    <mergeCell ref="A1:Q1"/>
    <mergeCell ref="A2:Q2"/>
    <mergeCell ref="A3:Q3"/>
    <mergeCell ref="A4:Q4"/>
  </mergeCells>
  <pageMargins left="0.7" right="0.7" top="0.75" bottom="0.75" header="0.3" footer="0.3"/>
  <pageSetup paperSize="9" scale="6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zoomScale="70" zoomScaleNormal="70" workbookViewId="0">
      <selection activeCell="T5" sqref="T5"/>
    </sheetView>
  </sheetViews>
  <sheetFormatPr defaultRowHeight="15.75" x14ac:dyDescent="0.25"/>
  <cols>
    <col min="1" max="1" width="5.28515625" style="3" customWidth="1"/>
    <col min="2" max="2" width="96.28515625" style="8" customWidth="1"/>
    <col min="3" max="4" width="3.85546875" style="3" bestFit="1" customWidth="1"/>
    <col min="5" max="5" width="3.85546875" style="32" bestFit="1" customWidth="1"/>
    <col min="6" max="6" width="3.85546875" style="3" customWidth="1"/>
    <col min="7" max="8" width="3.85546875" style="3" bestFit="1" customWidth="1"/>
    <col min="9" max="9" width="3.85546875" style="3" customWidth="1"/>
    <col min="10" max="10" width="3.85546875" style="3" bestFit="1" customWidth="1"/>
    <col min="11" max="11" width="4" style="3" bestFit="1" customWidth="1"/>
    <col min="12" max="12" width="4.42578125" style="3" customWidth="1"/>
    <col min="13" max="13" width="12.140625" style="6" customWidth="1"/>
    <col min="14" max="14" width="4.7109375" style="3" customWidth="1"/>
    <col min="15" max="16" width="12.28515625" style="3" customWidth="1"/>
    <col min="17" max="17" width="7.140625" style="3" customWidth="1"/>
    <col min="18" max="18" width="9.140625" style="3"/>
    <col min="19" max="19" width="9.140625" style="2"/>
    <col min="20" max="20" width="29.5703125" style="1" customWidth="1"/>
    <col min="21" max="21" width="9.140625" style="1"/>
  </cols>
  <sheetData>
    <row r="1" spans="1:21" s="13" customFormat="1" ht="18.75" customHeight="1" x14ac:dyDescent="0.25">
      <c r="A1" s="200" t="s">
        <v>25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3"/>
      <c r="S1" s="2"/>
      <c r="T1" s="17"/>
      <c r="U1" s="17"/>
    </row>
    <row r="2" spans="1:21" s="13" customFormat="1" ht="18.75" customHeight="1" x14ac:dyDescent="0.25">
      <c r="A2" s="201" t="s">
        <v>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"/>
      <c r="S2" s="2"/>
      <c r="T2" s="17"/>
      <c r="U2" s="17"/>
    </row>
    <row r="3" spans="1:21" s="13" customFormat="1" ht="18.75" customHeight="1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3"/>
      <c r="S3" s="2"/>
      <c r="T3" s="17"/>
      <c r="U3" s="17"/>
    </row>
    <row r="4" spans="1:21" s="13" customFormat="1" ht="18.75" customHeight="1" thickBot="1" x14ac:dyDescent="0.3">
      <c r="A4" s="209" t="s">
        <v>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09"/>
      <c r="R4" s="3"/>
      <c r="S4" s="2"/>
      <c r="T4" s="17"/>
      <c r="U4" s="17"/>
    </row>
    <row r="5" spans="1:21" s="35" customFormat="1" ht="129" customHeight="1" thickBot="1" x14ac:dyDescent="0.3">
      <c r="A5" s="37" t="s">
        <v>17</v>
      </c>
      <c r="B5" s="80" t="s">
        <v>0</v>
      </c>
      <c r="C5" s="153" t="s">
        <v>11</v>
      </c>
      <c r="D5" s="154" t="s">
        <v>31</v>
      </c>
      <c r="E5" s="155" t="s">
        <v>6</v>
      </c>
      <c r="F5" s="154" t="s">
        <v>32</v>
      </c>
      <c r="G5" s="156" t="s">
        <v>34</v>
      </c>
      <c r="H5" s="154" t="s">
        <v>33</v>
      </c>
      <c r="I5" s="154" t="s">
        <v>23</v>
      </c>
      <c r="J5" s="154" t="s">
        <v>10</v>
      </c>
      <c r="K5" s="157" t="s">
        <v>19</v>
      </c>
      <c r="L5" s="158" t="s">
        <v>35</v>
      </c>
      <c r="M5" s="75" t="s">
        <v>1</v>
      </c>
      <c r="N5" s="74" t="s">
        <v>7</v>
      </c>
      <c r="O5" s="74" t="s">
        <v>2</v>
      </c>
      <c r="P5" s="76" t="s">
        <v>3</v>
      </c>
      <c r="Q5" s="48" t="s">
        <v>4</v>
      </c>
      <c r="R5" s="29"/>
      <c r="S5" s="30"/>
      <c r="T5" s="34"/>
      <c r="U5" s="34"/>
    </row>
    <row r="6" spans="1:21" s="20" customFormat="1" ht="51" customHeight="1" x14ac:dyDescent="0.25">
      <c r="A6" s="141">
        <v>1</v>
      </c>
      <c r="B6" s="147" t="s">
        <v>46</v>
      </c>
      <c r="C6" s="137"/>
      <c r="D6" s="23">
        <v>10</v>
      </c>
      <c r="E6" s="23">
        <v>3</v>
      </c>
      <c r="F6" s="23"/>
      <c r="G6" s="23"/>
      <c r="H6" s="23">
        <v>6</v>
      </c>
      <c r="I6" s="23"/>
      <c r="J6" s="23">
        <v>2</v>
      </c>
      <c r="K6" s="23">
        <v>6</v>
      </c>
      <c r="L6" s="51"/>
      <c r="M6" s="183">
        <v>3.9305555555555559E-2</v>
      </c>
      <c r="N6" s="171">
        <f>SUM(C6:L6)</f>
        <v>27</v>
      </c>
      <c r="O6" s="186">
        <f>N6*$O$14</f>
        <v>9.3749999999999997E-3</v>
      </c>
      <c r="P6" s="180">
        <f>M6+O6</f>
        <v>4.868055555555556E-2</v>
      </c>
      <c r="Q6" s="178" t="s">
        <v>57</v>
      </c>
      <c r="R6" s="6"/>
      <c r="S6" s="62"/>
      <c r="T6" s="22"/>
      <c r="U6" s="22"/>
    </row>
    <row r="7" spans="1:21" s="20" customFormat="1" ht="51" customHeight="1" x14ac:dyDescent="0.25">
      <c r="A7" s="159">
        <v>2</v>
      </c>
      <c r="B7" s="81" t="s">
        <v>47</v>
      </c>
      <c r="C7" s="78"/>
      <c r="D7" s="19"/>
      <c r="E7" s="19"/>
      <c r="F7" s="19"/>
      <c r="G7" s="19">
        <v>4</v>
      </c>
      <c r="H7" s="19"/>
      <c r="I7" s="19">
        <v>10</v>
      </c>
      <c r="J7" s="19">
        <v>4</v>
      </c>
      <c r="K7" s="19"/>
      <c r="L7" s="50"/>
      <c r="M7" s="184">
        <v>4.7222222222222221E-2</v>
      </c>
      <c r="N7" s="103">
        <f>SUM(C7:L7)</f>
        <v>18</v>
      </c>
      <c r="O7" s="187">
        <f>N7*$O$14</f>
        <v>6.2500000000000003E-3</v>
      </c>
      <c r="P7" s="188">
        <f>M7+O7</f>
        <v>5.347222222222222E-2</v>
      </c>
      <c r="Q7" s="179" t="s">
        <v>58</v>
      </c>
      <c r="R7" s="6"/>
      <c r="S7" s="62"/>
      <c r="T7" s="22"/>
      <c r="U7" s="22"/>
    </row>
    <row r="8" spans="1:21" s="20" customFormat="1" ht="51" customHeight="1" x14ac:dyDescent="0.25">
      <c r="A8" s="159">
        <v>3</v>
      </c>
      <c r="B8" s="81" t="s">
        <v>53</v>
      </c>
      <c r="C8" s="78"/>
      <c r="D8" s="19"/>
      <c r="E8" s="19"/>
      <c r="F8" s="19"/>
      <c r="G8" s="19">
        <v>3</v>
      </c>
      <c r="H8" s="19"/>
      <c r="I8" s="19"/>
      <c r="J8" s="19"/>
      <c r="K8" s="19"/>
      <c r="L8" s="50">
        <v>16</v>
      </c>
      <c r="M8" s="184">
        <v>3.5624999999999997E-2</v>
      </c>
      <c r="N8" s="103">
        <f>SUM(C8:L8)</f>
        <v>19</v>
      </c>
      <c r="O8" s="187">
        <f>N8*$O$14</f>
        <v>6.5972222222222222E-3</v>
      </c>
      <c r="P8" s="188">
        <f>M8+O8</f>
        <v>4.2222222222222217E-2</v>
      </c>
      <c r="Q8" s="124" t="s">
        <v>55</v>
      </c>
      <c r="R8" s="6"/>
      <c r="S8" s="62"/>
      <c r="T8" s="22"/>
      <c r="U8" s="22"/>
    </row>
    <row r="9" spans="1:21" s="20" customFormat="1" ht="51" customHeight="1" x14ac:dyDescent="0.25">
      <c r="A9" s="159">
        <v>4</v>
      </c>
      <c r="B9" s="146" t="s">
        <v>51</v>
      </c>
      <c r="C9" s="78"/>
      <c r="D9" s="19">
        <v>3</v>
      </c>
      <c r="E9" s="19"/>
      <c r="F9" s="19"/>
      <c r="G9" s="19">
        <v>6</v>
      </c>
      <c r="H9" s="19"/>
      <c r="I9" s="19">
        <v>1</v>
      </c>
      <c r="J9" s="19">
        <v>4</v>
      </c>
      <c r="K9" s="19">
        <v>9</v>
      </c>
      <c r="L9" s="50"/>
      <c r="M9" s="184">
        <v>3.4363425925925929E-2</v>
      </c>
      <c r="N9" s="103">
        <f t="shared" ref="N9:N10" si="0">SUM(C9:L9)</f>
        <v>23</v>
      </c>
      <c r="O9" s="187">
        <f t="shared" ref="O9:O10" si="1">N9*$O$14</f>
        <v>7.9861111111111122E-3</v>
      </c>
      <c r="P9" s="188">
        <f t="shared" ref="P9:P10" si="2">M9+O9</f>
        <v>4.234953703703704E-2</v>
      </c>
      <c r="Q9" s="124" t="s">
        <v>56</v>
      </c>
      <c r="R9" s="6"/>
      <c r="S9" s="62"/>
      <c r="T9" s="22"/>
      <c r="U9" s="22"/>
    </row>
    <row r="10" spans="1:21" s="20" customFormat="1" ht="51" customHeight="1" thickBot="1" x14ac:dyDescent="0.3">
      <c r="A10" s="161">
        <v>5</v>
      </c>
      <c r="B10" s="160" t="s">
        <v>43</v>
      </c>
      <c r="C10" s="79"/>
      <c r="D10" s="28"/>
      <c r="E10" s="28">
        <v>9</v>
      </c>
      <c r="F10" s="28"/>
      <c r="G10" s="28"/>
      <c r="H10" s="28"/>
      <c r="I10" s="28"/>
      <c r="J10" s="28"/>
      <c r="K10" s="28">
        <v>3</v>
      </c>
      <c r="L10" s="53">
        <v>16</v>
      </c>
      <c r="M10" s="185">
        <v>2.9942129629629628E-2</v>
      </c>
      <c r="N10" s="175">
        <f t="shared" si="0"/>
        <v>28</v>
      </c>
      <c r="O10" s="189">
        <f t="shared" si="1"/>
        <v>9.7222222222222224E-3</v>
      </c>
      <c r="P10" s="190">
        <f t="shared" si="2"/>
        <v>3.9664351851851853E-2</v>
      </c>
      <c r="Q10" s="125" t="s">
        <v>54</v>
      </c>
      <c r="R10" s="6"/>
      <c r="S10" s="62"/>
      <c r="T10" s="22"/>
      <c r="U10" s="22"/>
    </row>
    <row r="11" spans="1:21" x14ac:dyDescent="0.25">
      <c r="P11" s="5"/>
    </row>
    <row r="12" spans="1:21" x14ac:dyDescent="0.25">
      <c r="A12" s="26"/>
      <c r="B12" s="12" t="s">
        <v>26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26" t="s">
        <v>5</v>
      </c>
      <c r="O12" s="127">
        <v>0.61458333333333337</v>
      </c>
      <c r="Q12" s="55"/>
      <c r="R12" s="2"/>
      <c r="S12"/>
      <c r="T12" s="41"/>
      <c r="U12"/>
    </row>
    <row r="13" spans="1:21" ht="8.25" customHeight="1" x14ac:dyDescent="0.25">
      <c r="A13" s="26"/>
      <c r="B13" s="1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60</v>
      </c>
      <c r="P13" s="54"/>
      <c r="Q13" s="55"/>
      <c r="R13" s="2"/>
      <c r="S13"/>
      <c r="T13" s="40"/>
      <c r="U13"/>
    </row>
    <row r="14" spans="1:21" x14ac:dyDescent="0.25">
      <c r="A14" s="26"/>
      <c r="B14" s="12" t="s">
        <v>21</v>
      </c>
      <c r="C14" s="54"/>
      <c r="D14" s="54"/>
      <c r="E14" s="54"/>
      <c r="F14" s="54"/>
      <c r="G14" s="54"/>
      <c r="H14" s="54"/>
      <c r="I14" s="54"/>
      <c r="J14" s="54"/>
      <c r="K14" s="54"/>
      <c r="L14" s="202" t="s">
        <v>22</v>
      </c>
      <c r="M14" s="202"/>
      <c r="N14" s="202"/>
      <c r="O14" s="47">
        <v>3.4722222222222224E-4</v>
      </c>
      <c r="P14" s="54"/>
      <c r="Q14" s="55"/>
      <c r="R14" s="2"/>
      <c r="S14"/>
      <c r="T14" s="40"/>
      <c r="U14"/>
    </row>
    <row r="15" spans="1:21" x14ac:dyDescent="0.25">
      <c r="B15" s="9"/>
      <c r="C15" s="4"/>
      <c r="D15" s="4"/>
      <c r="E15" s="33"/>
      <c r="F15" s="4"/>
      <c r="G15" s="4"/>
      <c r="H15" s="4"/>
      <c r="I15" s="4"/>
      <c r="J15" s="4"/>
      <c r="K15" s="4"/>
      <c r="L15" s="4"/>
      <c r="M15" s="7"/>
      <c r="N15" s="4"/>
      <c r="O15" s="5"/>
    </row>
    <row r="16" spans="1:21" x14ac:dyDescent="0.25">
      <c r="B16" s="9"/>
      <c r="C16" s="4"/>
      <c r="D16" s="4"/>
      <c r="E16" s="33"/>
      <c r="F16" s="4"/>
      <c r="G16" s="4"/>
      <c r="H16" s="4"/>
      <c r="I16" s="4"/>
      <c r="J16" s="4"/>
      <c r="K16" s="4"/>
      <c r="L16" s="4"/>
      <c r="M16" s="7"/>
      <c r="N16" s="4"/>
      <c r="O16" s="5"/>
    </row>
  </sheetData>
  <mergeCells count="5">
    <mergeCell ref="A1:Q1"/>
    <mergeCell ref="A2:Q2"/>
    <mergeCell ref="A3:Q3"/>
    <mergeCell ref="A4:Q4"/>
    <mergeCell ref="L14:N14"/>
  </mergeCells>
  <pageMargins left="0.7" right="0.7" top="0.75" bottom="0.75" header="0.3" footer="0.3"/>
  <pageSetup paperSize="9" scale="6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PRADINUKAI</vt:lpstr>
      <vt:lpstr>VAIKAI</vt:lpstr>
      <vt:lpstr>JAUNUČIAI PĖSČIŲJŲ</vt:lpstr>
      <vt:lpstr>JAUNIAI PĖSČIŲJŲ</vt:lpstr>
      <vt:lpstr>'JAUNIAI PĖSČIŲJŲ'!Print_Area</vt:lpstr>
      <vt:lpstr>'JAUNUČIAI PĖSČIŲJŲ'!Print_Area</vt:lpstr>
      <vt:lpstr>PRADINUKAI!Print_Area</vt:lpstr>
      <vt:lpstr>VAIKAI!Print_Area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2022-03-22T12:50:27Z</dcterms:modified>
</cp:coreProperties>
</file>